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0" yWindow="105" windowWidth="10005" windowHeight="9510"/>
  </bookViews>
  <sheets>
    <sheet name="Description" sheetId="2" r:id="rId1"/>
    <sheet name="Info PSPeurs" sheetId="3" r:id="rId2"/>
    <sheet name="Inscrip Epreuves" sheetId="5" r:id="rId3"/>
    <sheet name="Juges - Arbitres" sheetId="4" r:id="rId4"/>
  </sheets>
  <definedNames>
    <definedName name="CatAge">Description!$AD$1:$AE$65</definedName>
  </definedNames>
  <calcPr calcId="145621"/>
</workbook>
</file>

<file path=xl/calcChain.xml><?xml version="1.0" encoding="utf-8"?>
<calcChain xmlns="http://schemas.openxmlformats.org/spreadsheetml/2006/main">
  <c r="B14" i="2" l="1"/>
  <c r="O1" i="5" l="1"/>
  <c r="O5" i="5" l="1"/>
  <c r="J4" i="4" l="1"/>
  <c r="K2" i="4"/>
  <c r="D4" i="4"/>
  <c r="D2" i="4"/>
  <c r="B1" i="4"/>
  <c r="I7" i="4"/>
  <c r="A7" i="4"/>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 i="5"/>
  <c r="B10" i="5"/>
  <c r="C11" i="5"/>
  <c r="E11" i="5"/>
  <c r="G11" i="5"/>
  <c r="C12" i="5"/>
  <c r="E12" i="5"/>
  <c r="G12" i="5"/>
  <c r="C13" i="5"/>
  <c r="E13" i="5"/>
  <c r="G13" i="5"/>
  <c r="C14" i="5"/>
  <c r="E14" i="5"/>
  <c r="G14" i="5"/>
  <c r="C15" i="5"/>
  <c r="E15" i="5"/>
  <c r="G15" i="5"/>
  <c r="C16" i="5"/>
  <c r="E16" i="5"/>
  <c r="G16" i="5"/>
  <c r="C17" i="5"/>
  <c r="E17" i="5"/>
  <c r="G17" i="5"/>
  <c r="C18" i="5"/>
  <c r="E18" i="5"/>
  <c r="G18" i="5"/>
  <c r="C19" i="5"/>
  <c r="E19" i="5"/>
  <c r="G19" i="5"/>
  <c r="C20" i="5"/>
  <c r="E20" i="5"/>
  <c r="G20" i="5"/>
  <c r="C21" i="5"/>
  <c r="E21" i="5"/>
  <c r="G21" i="5"/>
  <c r="C22" i="5"/>
  <c r="E22" i="5"/>
  <c r="G22" i="5"/>
  <c r="C23" i="5"/>
  <c r="E23" i="5"/>
  <c r="G23" i="5"/>
  <c r="C24" i="5"/>
  <c r="E24" i="5"/>
  <c r="G24" i="5"/>
  <c r="C25" i="5"/>
  <c r="E25" i="5"/>
  <c r="G25" i="5"/>
  <c r="C26" i="5"/>
  <c r="E26" i="5"/>
  <c r="G26" i="5"/>
  <c r="C27" i="5"/>
  <c r="E27" i="5"/>
  <c r="G27" i="5"/>
  <c r="C28" i="5"/>
  <c r="E28" i="5"/>
  <c r="G28" i="5"/>
  <c r="C29" i="5"/>
  <c r="E29" i="5"/>
  <c r="G29" i="5"/>
  <c r="C30" i="5"/>
  <c r="E30" i="5"/>
  <c r="G30" i="5"/>
  <c r="C31" i="5"/>
  <c r="E31" i="5"/>
  <c r="G31" i="5"/>
  <c r="C32" i="5"/>
  <c r="E32" i="5"/>
  <c r="G32" i="5"/>
  <c r="C33" i="5"/>
  <c r="E33" i="5"/>
  <c r="G33" i="5"/>
  <c r="C34" i="5"/>
  <c r="E34" i="5"/>
  <c r="G34" i="5"/>
  <c r="C35" i="5"/>
  <c r="E35" i="5"/>
  <c r="G35" i="5"/>
  <c r="C36" i="5"/>
  <c r="E36" i="5"/>
  <c r="G36" i="5"/>
  <c r="C37" i="5"/>
  <c r="E37" i="5"/>
  <c r="G37" i="5"/>
  <c r="C38" i="5"/>
  <c r="E38" i="5"/>
  <c r="G38" i="5"/>
  <c r="C39" i="5"/>
  <c r="E39" i="5"/>
  <c r="G39" i="5"/>
  <c r="C40" i="5"/>
  <c r="E40" i="5"/>
  <c r="G40" i="5"/>
  <c r="C41" i="5"/>
  <c r="E41" i="5"/>
  <c r="G41" i="5"/>
  <c r="C42" i="5"/>
  <c r="E42" i="5"/>
  <c r="G42" i="5"/>
  <c r="C43" i="5"/>
  <c r="E43" i="5"/>
  <c r="G43" i="5"/>
  <c r="C44" i="5"/>
  <c r="E44" i="5"/>
  <c r="C45" i="5"/>
  <c r="D45" i="5" s="1"/>
  <c r="F45" i="5"/>
  <c r="G45" i="5"/>
  <c r="C46" i="5"/>
  <c r="E46" i="5"/>
  <c r="C47" i="5"/>
  <c r="D47" i="5" s="1"/>
  <c r="F47" i="5"/>
  <c r="G47" i="5"/>
  <c r="C48" i="5"/>
  <c r="E48" i="5"/>
  <c r="C49" i="5"/>
  <c r="D49" i="5" s="1"/>
  <c r="F49" i="5"/>
  <c r="G49" i="5"/>
  <c r="C50" i="5"/>
  <c r="C51" i="5"/>
  <c r="D51" i="5" s="1"/>
  <c r="F51" i="5"/>
  <c r="G51" i="5"/>
  <c r="C52" i="5"/>
  <c r="E52" i="5"/>
  <c r="C53" i="5"/>
  <c r="D53" i="5" s="1"/>
  <c r="F53" i="5"/>
  <c r="G53" i="5"/>
  <c r="C54" i="5"/>
  <c r="F54" i="5"/>
  <c r="C55" i="5"/>
  <c r="G55" i="5" s="1"/>
  <c r="F55" i="5"/>
  <c r="C56" i="5"/>
  <c r="F56" i="5"/>
  <c r="C57" i="5"/>
  <c r="G57" i="5" s="1"/>
  <c r="F57" i="5"/>
  <c r="C58" i="5"/>
  <c r="F58" i="5"/>
  <c r="C59" i="5"/>
  <c r="G59" i="5" s="1"/>
  <c r="F59" i="5"/>
  <c r="C60" i="5"/>
  <c r="F60" i="5"/>
  <c r="C61" i="5"/>
  <c r="G61" i="5" s="1"/>
  <c r="F61" i="5"/>
  <c r="C62" i="5"/>
  <c r="F62" i="5"/>
  <c r="C63" i="5"/>
  <c r="G63" i="5" s="1"/>
  <c r="F63" i="5"/>
  <c r="C64" i="5"/>
  <c r="F64" i="5"/>
  <c r="C65" i="5"/>
  <c r="F65" i="5"/>
  <c r="C66" i="5"/>
  <c r="E66" i="5" s="1"/>
  <c r="C67" i="5"/>
  <c r="E67" i="5" s="1"/>
  <c r="D67" i="5"/>
  <c r="F67" i="5"/>
  <c r="C68" i="5"/>
  <c r="E68" i="5" s="1"/>
  <c r="C69" i="5"/>
  <c r="E69" i="5" s="1"/>
  <c r="D69" i="5"/>
  <c r="F69" i="5"/>
  <c r="C70" i="5"/>
  <c r="E70" i="5" s="1"/>
  <c r="C71" i="5"/>
  <c r="E71" i="5" s="1"/>
  <c r="D71" i="5"/>
  <c r="F71" i="5"/>
  <c r="C72" i="5"/>
  <c r="E72" i="5" s="1"/>
  <c r="C73" i="5"/>
  <c r="E73" i="5" s="1"/>
  <c r="D73" i="5"/>
  <c r="F73" i="5"/>
  <c r="C74" i="5"/>
  <c r="E74" i="5" s="1"/>
  <c r="C75" i="5"/>
  <c r="E75" i="5" s="1"/>
  <c r="D75" i="5"/>
  <c r="F75" i="5"/>
  <c r="C76" i="5"/>
  <c r="E76" i="5" s="1"/>
  <c r="C77" i="5"/>
  <c r="E77" i="5" s="1"/>
  <c r="D77" i="5"/>
  <c r="F77" i="5"/>
  <c r="C78" i="5"/>
  <c r="E78" i="5" s="1"/>
  <c r="C79" i="5"/>
  <c r="E79" i="5" s="1"/>
  <c r="D79" i="5"/>
  <c r="F79" i="5"/>
  <c r="C80" i="5"/>
  <c r="E80" i="5" s="1"/>
  <c r="C81" i="5"/>
  <c r="E81" i="5" s="1"/>
  <c r="D81" i="5"/>
  <c r="F81" i="5"/>
  <c r="C82" i="5"/>
  <c r="E82" i="5" s="1"/>
  <c r="C83" i="5"/>
  <c r="E83" i="5" s="1"/>
  <c r="D83" i="5"/>
  <c r="F83" i="5"/>
  <c r="C84" i="5"/>
  <c r="D84" i="5"/>
  <c r="E84" i="5"/>
  <c r="F84" i="5"/>
  <c r="G84" i="5"/>
  <c r="H84" i="5"/>
  <c r="I84" i="5"/>
  <c r="C85" i="5"/>
  <c r="D85" i="5"/>
  <c r="E85" i="5"/>
  <c r="F85" i="5"/>
  <c r="G85" i="5"/>
  <c r="H85" i="5"/>
  <c r="I85" i="5"/>
  <c r="C86" i="5"/>
  <c r="D86" i="5"/>
  <c r="E86" i="5"/>
  <c r="F86" i="5"/>
  <c r="G86" i="5"/>
  <c r="H86" i="5"/>
  <c r="I86" i="5"/>
  <c r="C87" i="5"/>
  <c r="D87" i="5"/>
  <c r="E87" i="5"/>
  <c r="F87" i="5"/>
  <c r="G87" i="5"/>
  <c r="H87" i="5"/>
  <c r="I87" i="5"/>
  <c r="C88" i="5"/>
  <c r="D88" i="5"/>
  <c r="E88" i="5"/>
  <c r="F88" i="5"/>
  <c r="G88" i="5"/>
  <c r="H88" i="5"/>
  <c r="I88" i="5"/>
  <c r="C89" i="5"/>
  <c r="D89" i="5"/>
  <c r="E89" i="5"/>
  <c r="F89" i="5"/>
  <c r="G89" i="5"/>
  <c r="H89" i="5"/>
  <c r="I89" i="5"/>
  <c r="C90" i="5"/>
  <c r="D90" i="5"/>
  <c r="E90" i="5"/>
  <c r="F90" i="5"/>
  <c r="G90" i="5"/>
  <c r="H90" i="5"/>
  <c r="I90" i="5"/>
  <c r="C91" i="5"/>
  <c r="D91" i="5"/>
  <c r="E91" i="5"/>
  <c r="F91" i="5"/>
  <c r="G91" i="5"/>
  <c r="H91" i="5"/>
  <c r="I91" i="5"/>
  <c r="C92" i="5"/>
  <c r="D92" i="5"/>
  <c r="E92" i="5"/>
  <c r="F92" i="5"/>
  <c r="G92" i="5"/>
  <c r="H92" i="5"/>
  <c r="I92" i="5"/>
  <c r="C93" i="5"/>
  <c r="D93" i="5"/>
  <c r="E93" i="5"/>
  <c r="F93" i="5"/>
  <c r="G93" i="5"/>
  <c r="H93" i="5"/>
  <c r="I93" i="5"/>
  <c r="C94" i="5"/>
  <c r="D94" i="5"/>
  <c r="E94" i="5"/>
  <c r="F94" i="5"/>
  <c r="G94" i="5"/>
  <c r="H94" i="5"/>
  <c r="I94" i="5"/>
  <c r="C95" i="5"/>
  <c r="D95" i="5"/>
  <c r="E95" i="5"/>
  <c r="F95" i="5"/>
  <c r="G95" i="5"/>
  <c r="H95" i="5"/>
  <c r="I95" i="5"/>
  <c r="C96" i="5"/>
  <c r="D96" i="5"/>
  <c r="E96" i="5"/>
  <c r="F96" i="5"/>
  <c r="G96" i="5"/>
  <c r="H96" i="5"/>
  <c r="I96" i="5"/>
  <c r="C97" i="5"/>
  <c r="D97" i="5"/>
  <c r="E97" i="5"/>
  <c r="F97" i="5"/>
  <c r="G97" i="5"/>
  <c r="H97" i="5"/>
  <c r="I97" i="5"/>
  <c r="C98" i="5"/>
  <c r="D98" i="5"/>
  <c r="E98" i="5"/>
  <c r="F98" i="5"/>
  <c r="G98" i="5"/>
  <c r="H98" i="5"/>
  <c r="I98" i="5"/>
  <c r="C99" i="5"/>
  <c r="D99" i="5"/>
  <c r="E99" i="5"/>
  <c r="F99" i="5"/>
  <c r="G99" i="5"/>
  <c r="H99" i="5"/>
  <c r="I99" i="5"/>
  <c r="C100" i="5"/>
  <c r="D100" i="5"/>
  <c r="E100" i="5"/>
  <c r="F100" i="5"/>
  <c r="G100" i="5"/>
  <c r="H100" i="5"/>
  <c r="I100" i="5"/>
  <c r="C101" i="5"/>
  <c r="D101" i="5"/>
  <c r="E101" i="5"/>
  <c r="F101" i="5"/>
  <c r="G101" i="5"/>
  <c r="H101" i="5"/>
  <c r="I101" i="5"/>
  <c r="C102" i="5"/>
  <c r="D102" i="5"/>
  <c r="E102" i="5"/>
  <c r="F102" i="5"/>
  <c r="G102" i="5"/>
  <c r="H102" i="5"/>
  <c r="I102" i="5"/>
  <c r="C103" i="5"/>
  <c r="D103" i="5"/>
  <c r="E103" i="5"/>
  <c r="F103" i="5"/>
  <c r="G103" i="5"/>
  <c r="H103" i="5"/>
  <c r="I103" i="5"/>
  <c r="C104" i="5"/>
  <c r="D104" i="5"/>
  <c r="E104" i="5"/>
  <c r="F104" i="5"/>
  <c r="G104" i="5"/>
  <c r="H104" i="5"/>
  <c r="I104" i="5"/>
  <c r="C105" i="5"/>
  <c r="D105" i="5"/>
  <c r="E105" i="5"/>
  <c r="F105" i="5"/>
  <c r="G105" i="5"/>
  <c r="H105" i="5"/>
  <c r="I105" i="5"/>
  <c r="C106" i="5"/>
  <c r="D106" i="5"/>
  <c r="E106" i="5"/>
  <c r="F106" i="5"/>
  <c r="G106" i="5"/>
  <c r="H106" i="5"/>
  <c r="I106" i="5"/>
  <c r="C107" i="5"/>
  <c r="D107" i="5"/>
  <c r="E107" i="5"/>
  <c r="F107" i="5"/>
  <c r="G107" i="5"/>
  <c r="H107" i="5"/>
  <c r="I107" i="5"/>
  <c r="C108" i="5"/>
  <c r="D108" i="5"/>
  <c r="E108" i="5"/>
  <c r="F108" i="5"/>
  <c r="G108" i="5"/>
  <c r="H108" i="5"/>
  <c r="I108" i="5"/>
  <c r="C109" i="5"/>
  <c r="D109" i="5"/>
  <c r="E109" i="5"/>
  <c r="F109" i="5"/>
  <c r="G109" i="5"/>
  <c r="H109" i="5"/>
  <c r="I109" i="5"/>
  <c r="I10" i="5"/>
  <c r="H63" i="5" l="1"/>
  <c r="I63" i="5"/>
  <c r="H61" i="5"/>
  <c r="I61" i="5"/>
  <c r="H59" i="5"/>
  <c r="I59" i="5"/>
  <c r="H57" i="5"/>
  <c r="I57" i="5"/>
  <c r="H55" i="5"/>
  <c r="I55" i="5"/>
  <c r="D50" i="5"/>
  <c r="F50" i="5"/>
  <c r="G50" i="5"/>
  <c r="H47" i="5"/>
  <c r="I47" i="5"/>
  <c r="H16" i="5"/>
  <c r="I16" i="5"/>
  <c r="H12" i="5"/>
  <c r="I12" i="5"/>
  <c r="G82" i="5"/>
  <c r="G78" i="5"/>
  <c r="G76" i="5"/>
  <c r="G72" i="5"/>
  <c r="D65" i="5"/>
  <c r="E65" i="5"/>
  <c r="D64" i="5"/>
  <c r="E64" i="5"/>
  <c r="D62" i="5"/>
  <c r="E62" i="5"/>
  <c r="D60" i="5"/>
  <c r="E60" i="5"/>
  <c r="D58" i="5"/>
  <c r="E58" i="5"/>
  <c r="D56" i="5"/>
  <c r="E56" i="5"/>
  <c r="D54" i="5"/>
  <c r="E54" i="5"/>
  <c r="H49" i="5"/>
  <c r="I49" i="5"/>
  <c r="H41" i="5"/>
  <c r="I41" i="5"/>
  <c r="H37" i="5"/>
  <c r="I37" i="5"/>
  <c r="H33" i="5"/>
  <c r="I33" i="5"/>
  <c r="H29" i="5"/>
  <c r="I29" i="5"/>
  <c r="H25" i="5"/>
  <c r="I25" i="5"/>
  <c r="G83" i="5"/>
  <c r="D82" i="5"/>
  <c r="G81" i="5"/>
  <c r="D80" i="5"/>
  <c r="G79" i="5"/>
  <c r="D78" i="5"/>
  <c r="G77" i="5"/>
  <c r="D76" i="5"/>
  <c r="G75" i="5"/>
  <c r="D74" i="5"/>
  <c r="G73" i="5"/>
  <c r="D72" i="5"/>
  <c r="G71" i="5"/>
  <c r="D70" i="5"/>
  <c r="G69" i="5"/>
  <c r="D68" i="5"/>
  <c r="G67" i="5"/>
  <c r="D66" i="5"/>
  <c r="G65" i="5"/>
  <c r="G64" i="5"/>
  <c r="G62" i="5"/>
  <c r="G60" i="5"/>
  <c r="G58" i="5"/>
  <c r="G56" i="5"/>
  <c r="G54" i="5"/>
  <c r="H53" i="5"/>
  <c r="I53" i="5"/>
  <c r="E50" i="5"/>
  <c r="D48" i="5"/>
  <c r="F48" i="5"/>
  <c r="G48" i="5"/>
  <c r="H45" i="5"/>
  <c r="I45" i="5"/>
  <c r="H43" i="5"/>
  <c r="I43" i="5"/>
  <c r="H39" i="5"/>
  <c r="I39" i="5"/>
  <c r="H35" i="5"/>
  <c r="I35" i="5"/>
  <c r="H31" i="5"/>
  <c r="I31" i="5"/>
  <c r="H27" i="5"/>
  <c r="I27" i="5"/>
  <c r="H23" i="5"/>
  <c r="I23" i="5"/>
  <c r="H19" i="5"/>
  <c r="I19" i="5"/>
  <c r="H15" i="5"/>
  <c r="I15" i="5"/>
  <c r="H11" i="5"/>
  <c r="I11" i="5"/>
  <c r="H40" i="5"/>
  <c r="I40" i="5"/>
  <c r="H36" i="5"/>
  <c r="I36" i="5"/>
  <c r="H32" i="5"/>
  <c r="I32" i="5"/>
  <c r="H28" i="5"/>
  <c r="I28" i="5"/>
  <c r="H24" i="5"/>
  <c r="I24" i="5"/>
  <c r="H20" i="5"/>
  <c r="I20" i="5"/>
  <c r="G80" i="5"/>
  <c r="G74" i="5"/>
  <c r="G70" i="5"/>
  <c r="G68" i="5"/>
  <c r="G66" i="5"/>
  <c r="D63" i="5"/>
  <c r="E63" i="5"/>
  <c r="D61" i="5"/>
  <c r="E61" i="5"/>
  <c r="D59" i="5"/>
  <c r="E59" i="5"/>
  <c r="D57" i="5"/>
  <c r="E57" i="5"/>
  <c r="D55" i="5"/>
  <c r="E55" i="5"/>
  <c r="D52" i="5"/>
  <c r="F52" i="5"/>
  <c r="G52" i="5"/>
  <c r="D44" i="5"/>
  <c r="F44" i="5"/>
  <c r="G44" i="5"/>
  <c r="H21" i="5"/>
  <c r="I21" i="5"/>
  <c r="H17" i="5"/>
  <c r="I17" i="5"/>
  <c r="H13" i="5"/>
  <c r="I13" i="5"/>
  <c r="F82" i="5"/>
  <c r="F80" i="5"/>
  <c r="F78" i="5"/>
  <c r="F76" i="5"/>
  <c r="F74" i="5"/>
  <c r="F72" i="5"/>
  <c r="F70" i="5"/>
  <c r="F68" i="5"/>
  <c r="F66" i="5"/>
  <c r="H51" i="5"/>
  <c r="I51" i="5"/>
  <c r="D46" i="5"/>
  <c r="F46" i="5"/>
  <c r="G46" i="5"/>
  <c r="H42" i="5"/>
  <c r="I42" i="5"/>
  <c r="H38" i="5"/>
  <c r="I38" i="5"/>
  <c r="H34" i="5"/>
  <c r="I34" i="5"/>
  <c r="H30" i="5"/>
  <c r="I30" i="5"/>
  <c r="H26" i="5"/>
  <c r="I26" i="5"/>
  <c r="H22" i="5"/>
  <c r="I22" i="5"/>
  <c r="H18" i="5"/>
  <c r="I18" i="5"/>
  <c r="H14" i="5"/>
  <c r="I14" i="5"/>
  <c r="E53" i="5"/>
  <c r="E51" i="5"/>
  <c r="E49" i="5"/>
  <c r="E47" i="5"/>
  <c r="E45" i="5"/>
  <c r="F43" i="5"/>
  <c r="D43" i="5"/>
  <c r="F42" i="5"/>
  <c r="D42" i="5"/>
  <c r="F41" i="5"/>
  <c r="D41" i="5"/>
  <c r="F40" i="5"/>
  <c r="D40" i="5"/>
  <c r="F39" i="5"/>
  <c r="D39" i="5"/>
  <c r="F38" i="5"/>
  <c r="D38" i="5"/>
  <c r="F37" i="5"/>
  <c r="D37" i="5"/>
  <c r="F36" i="5"/>
  <c r="D36" i="5"/>
  <c r="F35" i="5"/>
  <c r="D35" i="5"/>
  <c r="F34" i="5"/>
  <c r="D34" i="5"/>
  <c r="F33" i="5"/>
  <c r="D33" i="5"/>
  <c r="F32" i="5"/>
  <c r="D32" i="5"/>
  <c r="F31" i="5"/>
  <c r="D31" i="5"/>
  <c r="F30" i="5"/>
  <c r="D30" i="5"/>
  <c r="F29" i="5"/>
  <c r="D29" i="5"/>
  <c r="F28" i="5"/>
  <c r="D28" i="5"/>
  <c r="F27" i="5"/>
  <c r="D27" i="5"/>
  <c r="F26" i="5"/>
  <c r="D26" i="5"/>
  <c r="F25" i="5"/>
  <c r="D25" i="5"/>
  <c r="F24" i="5"/>
  <c r="D24" i="5"/>
  <c r="F23" i="5"/>
  <c r="D23" i="5"/>
  <c r="F22" i="5"/>
  <c r="D22" i="5"/>
  <c r="F21" i="5"/>
  <c r="D21" i="5"/>
  <c r="F20" i="5"/>
  <c r="D20" i="5"/>
  <c r="F19" i="5"/>
  <c r="D19" i="5"/>
  <c r="F18" i="5"/>
  <c r="D18" i="5"/>
  <c r="F17" i="5"/>
  <c r="D17" i="5"/>
  <c r="F16" i="5"/>
  <c r="D16" i="5"/>
  <c r="F15" i="5"/>
  <c r="D15" i="5"/>
  <c r="F14" i="5"/>
  <c r="D14" i="5"/>
  <c r="F13" i="5"/>
  <c r="D13" i="5"/>
  <c r="F12" i="5"/>
  <c r="D12" i="5"/>
  <c r="F11" i="5"/>
  <c r="D11" i="5"/>
  <c r="H62" i="5" l="1"/>
  <c r="I62" i="5"/>
  <c r="I69" i="5"/>
  <c r="H69" i="5"/>
  <c r="I77" i="5"/>
  <c r="H77" i="5"/>
  <c r="I80" i="5"/>
  <c r="H80" i="5"/>
  <c r="H64" i="5"/>
  <c r="I64" i="5"/>
  <c r="I75" i="5"/>
  <c r="H75" i="5"/>
  <c r="I76" i="5"/>
  <c r="H76" i="5"/>
  <c r="H46" i="5"/>
  <c r="I46" i="5"/>
  <c r="H44" i="5"/>
  <c r="I44" i="5"/>
  <c r="H52" i="5"/>
  <c r="I52" i="5"/>
  <c r="I70" i="5"/>
  <c r="H70" i="5"/>
  <c r="H60" i="5"/>
  <c r="I60" i="5"/>
  <c r="I71" i="5"/>
  <c r="H71" i="5"/>
  <c r="I79" i="5"/>
  <c r="H79" i="5"/>
  <c r="I82" i="5"/>
  <c r="H82" i="5"/>
  <c r="I74" i="5"/>
  <c r="H74" i="5"/>
  <c r="H54" i="5"/>
  <c r="I54" i="5"/>
  <c r="I72" i="5"/>
  <c r="H72" i="5"/>
  <c r="I66" i="5"/>
  <c r="H66" i="5"/>
  <c r="H56" i="5"/>
  <c r="I56" i="5"/>
  <c r="I67" i="5"/>
  <c r="H67" i="5"/>
  <c r="H83" i="5"/>
  <c r="I83" i="5"/>
  <c r="I68" i="5"/>
  <c r="H68" i="5"/>
  <c r="H48" i="5"/>
  <c r="I48" i="5"/>
  <c r="H58" i="5"/>
  <c r="I58" i="5"/>
  <c r="I65" i="5"/>
  <c r="H65" i="5"/>
  <c r="I73" i="5"/>
  <c r="H73" i="5"/>
  <c r="I81" i="5"/>
  <c r="H81" i="5"/>
  <c r="I78" i="5"/>
  <c r="H78" i="5"/>
  <c r="H50" i="5"/>
  <c r="I50" i="5"/>
  <c r="H10" i="5" l="1"/>
  <c r="G10" i="5"/>
  <c r="F10" i="5"/>
  <c r="E10" i="5"/>
  <c r="D10" i="5"/>
  <c r="C10" i="5"/>
  <c r="B9" i="5"/>
  <c r="B8" i="5"/>
  <c r="O2" i="5"/>
  <c r="N4" i="5"/>
  <c r="E4" i="5"/>
  <c r="E2" i="5"/>
  <c r="C1" i="5"/>
  <c r="D6" i="5"/>
  <c r="A5" i="5"/>
  <c r="M5"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H9" i="3"/>
  <c r="H8" i="3" l="1"/>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8"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0" i="3"/>
  <c r="C6" i="3"/>
  <c r="A5" i="3"/>
  <c r="E33" i="2" l="1"/>
  <c r="B15" i="2"/>
  <c r="G14" i="2"/>
</calcChain>
</file>

<file path=xl/sharedStrings.xml><?xml version="1.0" encoding="utf-8"?>
<sst xmlns="http://schemas.openxmlformats.org/spreadsheetml/2006/main" count="446" uniqueCount="132">
  <si>
    <t>Merci de lire attentivement ce qui suit avant de remplir les 3 onglets suivants</t>
  </si>
  <si>
    <t>Elle est organisée par</t>
  </si>
  <si>
    <t>• 200 m Trial</t>
  </si>
  <si>
    <r>
      <t xml:space="preserve">• 50 m Octopus Mono-bloc </t>
    </r>
    <r>
      <rPr>
        <sz val="12"/>
        <color rgb="FFFF0000"/>
        <rFont val="Calibri"/>
        <family val="2"/>
      </rPr>
      <t>Mixte</t>
    </r>
  </si>
  <si>
    <t>• Relais Torpédo 4 x 50 m mixte (2 femmes / 2 hommes)</t>
  </si>
  <si>
    <t>• 50 m émersion 6 Kg (parachute)</t>
  </si>
  <si>
    <t>Les hommes et les femmes seront classés selon les catégories d'âge ci-dessous :</t>
  </si>
  <si>
    <t>J</t>
  </si>
  <si>
    <t>S</t>
  </si>
  <si>
    <t>M</t>
  </si>
  <si>
    <t>(Jeunes)</t>
  </si>
  <si>
    <t>(Séniors)</t>
  </si>
  <si>
    <t>(Masters)</t>
  </si>
  <si>
    <t>: pour les</t>
  </si>
  <si>
    <t>17 ans et -</t>
  </si>
  <si>
    <t>Catégories :</t>
  </si>
  <si>
    <t>Pour cette rencontre les catégories seront définies d'après les règles suivantes</t>
  </si>
  <si>
    <t>Catégorie</t>
  </si>
  <si>
    <t>Benjamin</t>
  </si>
  <si>
    <t>Minime</t>
  </si>
  <si>
    <t>Cadet</t>
  </si>
  <si>
    <t>Junior</t>
  </si>
  <si>
    <t>Vétéran 1</t>
  </si>
  <si>
    <t>Vétéran 2</t>
  </si>
  <si>
    <t>Vétéran 3</t>
  </si>
  <si>
    <t>Vétéran 4</t>
  </si>
  <si>
    <t>Vétéran 5</t>
  </si>
  <si>
    <t>Vétéran 6</t>
  </si>
  <si>
    <t>Age</t>
  </si>
  <si>
    <t>10 - 11</t>
  </si>
  <si>
    <t>12 - 13</t>
  </si>
  <si>
    <t>14 - 15</t>
  </si>
  <si>
    <t>16 - 17</t>
  </si>
  <si>
    <t>Sénior</t>
  </si>
  <si>
    <t>18 - 34</t>
  </si>
  <si>
    <t>35 - 39</t>
  </si>
  <si>
    <t>40 - 44</t>
  </si>
  <si>
    <t>45 - 49</t>
  </si>
  <si>
    <t>50 - 54</t>
  </si>
  <si>
    <t>55 - 59</t>
  </si>
  <si>
    <t>65 et +</t>
  </si>
  <si>
    <t>Cat Nale</t>
  </si>
  <si>
    <t>Master 1</t>
  </si>
  <si>
    <t>Master 2</t>
  </si>
  <si>
    <t>Master 3</t>
  </si>
  <si>
    <t>Master 4</t>
  </si>
  <si>
    <t>60  et +</t>
  </si>
  <si>
    <t>B</t>
  </si>
  <si>
    <t>V1</t>
  </si>
  <si>
    <t>V2</t>
  </si>
  <si>
    <t>V3</t>
  </si>
  <si>
    <t>V4</t>
  </si>
  <si>
    <t>V5</t>
  </si>
  <si>
    <t>V6</t>
  </si>
  <si>
    <t>V7</t>
  </si>
  <si>
    <t>C</t>
  </si>
  <si>
    <t>Ne seront acceptées que les inscriptions effectuées par un club.</t>
  </si>
  <si>
    <t>Seuls, les arbitres certifiés suite à une formation régionale et titulaires d'une carte pourront postuler.</t>
  </si>
  <si>
    <t>Pour tout renseignement complémentaire, n'hésitez pas à contacter le secrétariat de la rencontre :</t>
  </si>
  <si>
    <r>
      <rPr>
        <b/>
        <u/>
        <sz val="11"/>
        <color theme="1"/>
        <rFont val="Calibri"/>
        <family val="2"/>
        <scheme val="minor"/>
      </rPr>
      <t>Piscine en compétition</t>
    </r>
    <r>
      <rPr>
        <b/>
        <sz val="11"/>
        <color theme="1"/>
        <rFont val="Calibri"/>
        <family val="2"/>
        <scheme val="minor"/>
      </rPr>
      <t xml:space="preserve"> de moins d’un an, et  a minima du niveau 1 FFESSM de plongée (ou plongeur d'or), ainsi que d’une assurance complémentaire. 
Une autorisation parentale sera également demandée pour les mineurs.  
Les présidents de clubs s’assureront  que leurs pspeurs inscrits sont aptes à participer à la compétition.
Chaque compétiteur apportera pour le championnat les documents cités ci-dessus. Ils pourront être vérifiés durant la compétition.</t>
    </r>
  </si>
  <si>
    <t>Non prévu</t>
  </si>
  <si>
    <t>Données administratives</t>
  </si>
  <si>
    <t xml:space="preserve">Club : </t>
  </si>
  <si>
    <t xml:space="preserve">Chef d'équipe : </t>
  </si>
  <si>
    <t xml:space="preserve">n° FFESSM du club : </t>
  </si>
  <si>
    <t xml:space="preserve">adresse courriel : </t>
  </si>
  <si>
    <t>NOM</t>
  </si>
  <si>
    <t>Prénom</t>
  </si>
  <si>
    <t>Genre</t>
  </si>
  <si>
    <t>Club</t>
  </si>
  <si>
    <t>Date de Naissance</t>
  </si>
  <si>
    <t>Licence</t>
  </si>
  <si>
    <t>Niveau Plongée</t>
  </si>
  <si>
    <t>date Certificat Médical</t>
  </si>
  <si>
    <t>Assurrance</t>
  </si>
  <si>
    <t>x</t>
  </si>
  <si>
    <t>TOTO</t>
  </si>
  <si>
    <t>Toto</t>
  </si>
  <si>
    <t>TITI</t>
  </si>
  <si>
    <t>Titi</t>
  </si>
  <si>
    <t>H</t>
  </si>
  <si>
    <t>F</t>
  </si>
  <si>
    <t>A-06-282169</t>
  </si>
  <si>
    <t>N2</t>
  </si>
  <si>
    <t>Loisir 1</t>
  </si>
  <si>
    <t>A-06-282170</t>
  </si>
  <si>
    <t>N3</t>
  </si>
  <si>
    <t>Loisir 2</t>
  </si>
  <si>
    <t>H / F</t>
  </si>
  <si>
    <t>Compet</t>
  </si>
  <si>
    <t>100m immersion</t>
  </si>
  <si>
    <t>Temps
00:00.00</t>
  </si>
  <si>
    <t>200m
Trial</t>
  </si>
  <si>
    <t xml:space="preserve">Emersion 6kg </t>
  </si>
  <si>
    <t>Octopus
mixte</t>
  </si>
  <si>
    <t>avec
n°</t>
  </si>
  <si>
    <t>Octopus
non mixte</t>
  </si>
  <si>
    <t>Combiné
Mixte</t>
  </si>
  <si>
    <t>Combiné
Hommes</t>
  </si>
  <si>
    <t>Relais
2H / 2F</t>
  </si>
  <si>
    <t>Equipe n°</t>
  </si>
  <si>
    <t>Relais
non mixte</t>
  </si>
  <si>
    <t xml:space="preserve">Afin de préparer au mieux la rencontre, merci de renvoyer cette fiche au plus tard le </t>
  </si>
  <si>
    <t>Les épreuves retenues pour cette rencontre sont les suivantes :</t>
  </si>
  <si>
    <r>
      <t>Merci d'indiquer dans le dernier onglet (</t>
    </r>
    <r>
      <rPr>
        <b/>
        <sz val="11"/>
        <rFont val="Calibri"/>
        <family val="2"/>
        <scheme val="minor"/>
      </rPr>
      <t>Juges - Arbitres</t>
    </r>
    <r>
      <rPr>
        <sz val="11"/>
        <color rgb="FFFF0000"/>
        <rFont val="Calibri"/>
        <family val="2"/>
        <scheme val="minor"/>
      </rPr>
      <t xml:space="preserve">) : Nom, Prénom, n° de licence, niveau d'arbitre et disponibilités des personnes proposées. </t>
    </r>
  </si>
  <si>
    <t>DISPONIBILITE</t>
  </si>
  <si>
    <t>Juge / Arbitre</t>
  </si>
  <si>
    <t xml:space="preserve">Licence </t>
  </si>
  <si>
    <t>TIV</t>
  </si>
  <si>
    <t>JF1</t>
  </si>
  <si>
    <t>O</t>
  </si>
  <si>
    <t>Arbitre</t>
  </si>
  <si>
    <t>N</t>
  </si>
  <si>
    <t>Il est demandé à chaque club de proposer un arbitre ou juge par tranche de 1 à 6 compétiteurs inscrits.</t>
  </si>
  <si>
    <t xml:space="preserve">club : </t>
  </si>
  <si>
    <t xml:space="preserve">chef d'équipe : </t>
  </si>
  <si>
    <t>Samedi 4 Avril 2020</t>
  </si>
  <si>
    <t>Piscine Boulingrin - Rouen (76)</t>
  </si>
  <si>
    <t>la commission régionale PSP Normandie avec le soutien et la participation du GASM (Rouen)</t>
  </si>
  <si>
    <r>
      <t xml:space="preserve">Ces épreuves se dérouleront dans un bassin couvert de </t>
    </r>
    <r>
      <rPr>
        <b/>
        <i/>
        <sz val="11"/>
        <rFont val="Calibri"/>
        <family val="2"/>
        <scheme val="minor"/>
      </rPr>
      <t>25</t>
    </r>
    <r>
      <rPr>
        <b/>
        <i/>
        <sz val="11"/>
        <color theme="1"/>
        <rFont val="Calibri"/>
        <family val="2"/>
        <scheme val="minor"/>
      </rPr>
      <t xml:space="preserve"> m de long et de profondeur 0,9 à 2,50 m max Le bonnet de bain n'est pas obligatoire.</t>
    </r>
  </si>
  <si>
    <r>
      <t xml:space="preserve">Ils vérifieront que ceux-ci sont en possession de la licence FFESSM </t>
    </r>
    <r>
      <rPr>
        <b/>
        <sz val="11"/>
        <rFont val="Calibri"/>
        <family val="2"/>
        <scheme val="minor"/>
      </rPr>
      <t>2020</t>
    </r>
    <r>
      <rPr>
        <b/>
        <sz val="11"/>
        <color theme="1"/>
        <rFont val="Calibri"/>
        <family val="2"/>
        <scheme val="minor"/>
      </rPr>
      <t xml:space="preserve"> d’un </t>
    </r>
    <r>
      <rPr>
        <b/>
        <u/>
        <sz val="11"/>
        <color theme="1"/>
        <rFont val="Calibri"/>
        <family val="2"/>
        <scheme val="minor"/>
      </rPr>
      <t>certificat médical d'absence de contre-indication à la pratique de la Plongée Sportive en</t>
    </r>
  </si>
  <si>
    <r>
      <rPr>
        <b/>
        <u/>
        <sz val="11"/>
        <color theme="1"/>
        <rFont val="Calibri"/>
        <family val="2"/>
        <scheme val="minor"/>
      </rPr>
      <t xml:space="preserve">Les frais d'inscription s'élèveront à </t>
    </r>
    <r>
      <rPr>
        <b/>
        <u/>
        <sz val="11"/>
        <rFont val="Calibri"/>
        <family val="2"/>
        <scheme val="minor"/>
      </rPr>
      <t xml:space="preserve">6 </t>
    </r>
    <r>
      <rPr>
        <b/>
        <u/>
        <sz val="11"/>
        <color theme="1"/>
        <rFont val="Calibri"/>
        <family val="2"/>
        <scheme val="minor"/>
      </rPr>
      <t>euros par compétiteur</t>
    </r>
    <r>
      <rPr>
        <b/>
        <sz val="11"/>
        <color theme="1"/>
        <rFont val="Calibri"/>
        <family val="2"/>
        <scheme val="minor"/>
      </rPr>
      <t xml:space="preserve"> (à payer impérativement lors de l'inscription par le club)</t>
    </r>
  </si>
  <si>
    <r>
      <t xml:space="preserve">par courrier  électronique à l’adresse suivante </t>
    </r>
    <r>
      <rPr>
        <b/>
        <i/>
        <sz val="11"/>
        <color theme="6" tint="-0.499984740745262"/>
        <rFont val="Calibri"/>
        <family val="2"/>
      </rPr>
      <t>plongee.sportive.76@gmail.com</t>
    </r>
    <r>
      <rPr>
        <b/>
        <i/>
        <sz val="11"/>
        <color theme="3" tint="0.39994506668294322"/>
        <rFont val="Calibri"/>
        <family val="2"/>
      </rPr>
      <t xml:space="preserve">
</t>
    </r>
  </si>
  <si>
    <t>Seuls, les Présidents de clubs se chargeront de l’inscription de leurs plongeurs. Ils désigneront un chef d'équipe (coordonnées à saisir dans la case jaune de l'onglet "Informations PSPeurs")</t>
  </si>
  <si>
    <r>
      <rPr>
        <b/>
        <i/>
        <sz val="11"/>
        <color theme="8"/>
        <rFont val="Calibri"/>
        <family val="2"/>
        <scheme val="minor"/>
      </rPr>
      <t xml:space="preserve">par courrier  postal à l’adresse suivante : </t>
    </r>
    <r>
      <rPr>
        <sz val="11"/>
        <color theme="1"/>
        <rFont val="Calibri"/>
        <family val="2"/>
        <scheme val="minor"/>
      </rPr>
      <t>Sylvain Gilouppe - 48, rue René Cance - 76600 le Havre</t>
    </r>
  </si>
  <si>
    <t>Compétition Régionale Normandie de PSP</t>
  </si>
  <si>
    <t>Relais
nomixte</t>
  </si>
  <si>
    <t>Le règlement spécifique de la compétition donnant plus de précision, merci de le lire attentivement et de le porter à la connaissance des PSPeurs s'engageant</t>
  </si>
  <si>
    <t>Il sera prévu en individuel et en binôme mixte un podium par épreuve, et par catégorie</t>
  </si>
  <si>
    <r>
      <t xml:space="preserve">Chaque club devra proposer </t>
    </r>
    <r>
      <rPr>
        <b/>
        <u/>
        <sz val="11"/>
        <color theme="1"/>
        <rFont val="Calibri"/>
        <family val="2"/>
        <scheme val="minor"/>
      </rPr>
      <t>1 arbitre par tranche de 1 à 6 personnes inscrites ainsi que 1 bénévole.</t>
    </r>
  </si>
  <si>
    <r>
      <t xml:space="preserve">La date limite d'inscription est fixée au </t>
    </r>
    <r>
      <rPr>
        <b/>
        <sz val="14"/>
        <color rgb="FFFF0000"/>
        <rFont val="Calibri"/>
        <family val="2"/>
      </rPr>
      <t>dimanche 22 mars</t>
    </r>
    <r>
      <rPr>
        <b/>
        <sz val="14"/>
        <color indexed="8"/>
        <rFont val="Calibri"/>
        <family val="2"/>
      </rPr>
      <t xml:space="preserve">
</t>
    </r>
    <r>
      <rPr>
        <sz val="14"/>
        <color indexed="8"/>
        <rFont val="Calibri"/>
        <family val="2"/>
      </rPr>
      <t>A la réception des fiches dûment remplies et signées par le président du club avec paiement (</t>
    </r>
    <r>
      <rPr>
        <sz val="14"/>
        <rFont val="Calibri"/>
        <family val="2"/>
      </rPr>
      <t>chèque à l'ordre de "Commission régionale Normandie de PSP"</t>
    </r>
    <r>
      <rPr>
        <sz val="14"/>
        <color indexed="8"/>
        <rFont val="Calibri"/>
        <family val="2"/>
      </rPr>
      <t xml:space="preserve">),
une confirmation de l'inscription sera alors envoyée par le secrétariat de la rencontre, par courriel, aux Chefs d'équipe de clubs (adresse courriel renseignée dans le fichier d'inscriiption), 
</t>
    </r>
    <r>
      <rPr>
        <b/>
        <sz val="14"/>
        <color indexed="8"/>
        <rFont val="Calibri"/>
        <family val="2"/>
      </rPr>
      <t>Merci également de transmettre par courriel le fichier Excel</t>
    </r>
  </si>
  <si>
    <t>Merci également de proposer 1 bénévole minimum par club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</si>
</sst>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800]dddd\,\ mmmm\ dd\,\ yyyy"/>
    <numFmt numFmtId="165" formatCode="&quot;18 à &quot;0&quot; ans&quot;"/>
    <numFmt numFmtId="166" formatCode="0&quot; ans et +&quot;"/>
    <numFmt numFmtId="167" formatCode="&quot;saison &quot;#"/>
    <numFmt numFmtId="168" formatCode="mm:ss.00"/>
    <numFmt numFmtId="169" formatCode="[$-40C]d\ mmmm\ yyyy;@"/>
  </numFmts>
  <fonts count="4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Calibri"/>
      <family val="2"/>
      <scheme val="minor"/>
    </font>
    <font>
      <sz val="11"/>
      <name val="Calibri"/>
      <family val="2"/>
      <scheme val="minor"/>
    </font>
    <font>
      <b/>
      <sz val="11"/>
      <name val="Calibri"/>
      <family val="2"/>
      <scheme val="minor"/>
    </font>
    <font>
      <b/>
      <sz val="18"/>
      <color indexed="8"/>
      <name val="Calibri"/>
      <family val="2"/>
    </font>
    <font>
      <b/>
      <sz val="16"/>
      <color rgb="FF7030A0"/>
      <name val="Calibri"/>
      <family val="2"/>
      <scheme val="minor"/>
    </font>
    <font>
      <sz val="12"/>
      <color indexed="8"/>
      <name val="Calibri"/>
      <family val="2"/>
    </font>
    <font>
      <u/>
      <sz val="12"/>
      <color indexed="8"/>
      <name val="Calibri"/>
      <family val="2"/>
    </font>
    <font>
      <sz val="12"/>
      <name val="Calibri"/>
      <family val="2"/>
    </font>
    <font>
      <b/>
      <sz val="11"/>
      <color rgb="FFFF0000"/>
      <name val="Calibri"/>
      <family val="2"/>
      <scheme val="minor"/>
    </font>
    <font>
      <sz val="12"/>
      <color rgb="FFFF0000"/>
      <name val="Calibri"/>
      <family val="2"/>
    </font>
    <font>
      <b/>
      <i/>
      <sz val="11"/>
      <color theme="1"/>
      <name val="Calibri"/>
      <family val="2"/>
      <scheme val="minor"/>
    </font>
    <font>
      <b/>
      <sz val="12"/>
      <name val="Calibri"/>
      <family val="2"/>
    </font>
    <font>
      <b/>
      <u/>
      <sz val="14"/>
      <color theme="1"/>
      <name val="Calibri"/>
      <family val="2"/>
      <scheme val="minor"/>
    </font>
    <font>
      <sz val="8"/>
      <color theme="1"/>
      <name val="Calibri"/>
      <family val="2"/>
      <scheme val="minor"/>
    </font>
    <font>
      <sz val="8"/>
      <color rgb="FFFFCD2D"/>
      <name val="Calibri"/>
      <family val="2"/>
      <scheme val="minor"/>
    </font>
    <font>
      <b/>
      <u/>
      <sz val="11"/>
      <color theme="1"/>
      <name val="Calibri"/>
      <family val="2"/>
      <scheme val="minor"/>
    </font>
    <font>
      <b/>
      <sz val="14"/>
      <color indexed="8"/>
      <name val="Calibri"/>
      <family val="2"/>
    </font>
    <font>
      <b/>
      <sz val="14"/>
      <color rgb="FFFF0000"/>
      <name val="Calibri"/>
      <family val="2"/>
    </font>
    <font>
      <sz val="14"/>
      <color indexed="8"/>
      <name val="Calibri"/>
      <family val="2"/>
    </font>
    <font>
      <b/>
      <i/>
      <sz val="11"/>
      <color indexed="36"/>
      <name val="Calibri"/>
      <family val="2"/>
    </font>
    <font>
      <b/>
      <i/>
      <sz val="11"/>
      <color theme="3" tint="0.39994506668294322"/>
      <name val="Calibri"/>
      <family val="2"/>
    </font>
    <font>
      <b/>
      <i/>
      <sz val="11"/>
      <color theme="6" tint="-0.499984740745262"/>
      <name val="Calibri"/>
      <family val="2"/>
    </font>
    <font>
      <b/>
      <sz val="28"/>
      <color rgb="FF7030A0"/>
      <name val="Calibri"/>
      <family val="2"/>
      <scheme val="minor"/>
    </font>
    <font>
      <b/>
      <sz val="18"/>
      <color theme="1"/>
      <name val="Calibri"/>
      <family val="2"/>
      <scheme val="minor"/>
    </font>
    <font>
      <sz val="11"/>
      <color theme="0"/>
      <name val="Calibri"/>
      <family val="2"/>
      <scheme val="minor"/>
    </font>
    <font>
      <b/>
      <sz val="20"/>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b/>
      <sz val="16"/>
      <color rgb="FFFF0000"/>
      <name val="Calibri"/>
      <family val="2"/>
      <scheme val="minor"/>
    </font>
    <font>
      <sz val="16"/>
      <color rgb="FFFF0000"/>
      <name val="Calibri"/>
      <family val="2"/>
      <scheme val="minor"/>
    </font>
    <font>
      <b/>
      <sz val="20"/>
      <color theme="0"/>
      <name val="Calibri"/>
      <family val="2"/>
      <scheme val="minor"/>
    </font>
    <font>
      <b/>
      <sz val="18"/>
      <color rgb="FFFF0000"/>
      <name val="Calibri"/>
      <family val="2"/>
      <scheme val="minor"/>
    </font>
    <font>
      <b/>
      <i/>
      <sz val="11"/>
      <name val="Calibri"/>
      <family val="2"/>
      <scheme val="minor"/>
    </font>
    <font>
      <b/>
      <u/>
      <sz val="11"/>
      <name val="Calibri"/>
      <family val="2"/>
      <scheme val="minor"/>
    </font>
    <font>
      <b/>
      <i/>
      <sz val="11"/>
      <color theme="8"/>
      <name val="Calibri"/>
      <family val="2"/>
      <scheme val="minor"/>
    </font>
    <font>
      <sz val="14"/>
      <name val="Calibri"/>
      <family val="2"/>
    </font>
  </fonts>
  <fills count="1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theme="9"/>
        <bgColor indexed="64"/>
      </patternFill>
    </fill>
    <fill>
      <patternFill patternType="solid">
        <fgColor rgb="FFC00000"/>
        <bgColor indexed="64"/>
      </patternFill>
    </fill>
    <fill>
      <patternFill patternType="solid">
        <fgColor rgb="FFFF0000"/>
        <bgColor indexed="64"/>
      </patternFill>
    </fill>
    <fill>
      <patternFill patternType="solid">
        <fgColor rgb="FF7030A0"/>
        <bgColor indexed="64"/>
      </patternFill>
    </fill>
  </fills>
  <borders count="66">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diagonalUp="1" diagonalDown="1">
      <left style="thin">
        <color auto="1"/>
      </left>
      <right style="thin">
        <color auto="1"/>
      </right>
      <top/>
      <bottom style="thin">
        <color auto="1"/>
      </bottom>
      <diagonal style="thin">
        <color auto="1"/>
      </diagonal>
    </border>
    <border>
      <left/>
      <right/>
      <top/>
      <bottom style="thin">
        <color auto="1"/>
      </bottom>
      <diagonal/>
    </border>
    <border>
      <left/>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DashDot">
        <color auto="1"/>
      </left>
      <right/>
      <top style="double">
        <color auto="1"/>
      </top>
      <bottom style="mediumDashDot">
        <color auto="1"/>
      </bottom>
      <diagonal/>
    </border>
    <border>
      <left/>
      <right/>
      <top style="double">
        <color auto="1"/>
      </top>
      <bottom style="mediumDashDot">
        <color auto="1"/>
      </bottom>
      <diagonal/>
    </border>
    <border>
      <left/>
      <right style="mediumDashDot">
        <color auto="1"/>
      </right>
      <top style="double">
        <color auto="1"/>
      </top>
      <bottom style="mediumDashDot">
        <color auto="1"/>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theme="6"/>
      </left>
      <right style="thin">
        <color auto="1"/>
      </right>
      <top style="thin">
        <color auto="1"/>
      </top>
      <bottom style="thick">
        <color theme="6"/>
      </bottom>
      <diagonal/>
    </border>
    <border>
      <left style="thin">
        <color auto="1"/>
      </left>
      <right style="thin">
        <color auto="1"/>
      </right>
      <top style="thin">
        <color auto="1"/>
      </top>
      <bottom style="thick">
        <color theme="6"/>
      </bottom>
      <diagonal/>
    </border>
    <border>
      <left style="thin">
        <color auto="1"/>
      </left>
      <right style="thick">
        <color theme="6"/>
      </right>
      <top style="thin">
        <color auto="1"/>
      </top>
      <bottom style="thick">
        <color theme="6"/>
      </bottom>
      <diagonal/>
    </border>
    <border>
      <left style="thick">
        <color theme="6"/>
      </left>
      <right style="thin">
        <color auto="1"/>
      </right>
      <top style="thick">
        <color theme="6"/>
      </top>
      <bottom style="thin">
        <color auto="1"/>
      </bottom>
      <diagonal/>
    </border>
    <border>
      <left style="thin">
        <color auto="1"/>
      </left>
      <right style="thin">
        <color auto="1"/>
      </right>
      <top style="thick">
        <color theme="6"/>
      </top>
      <bottom style="thin">
        <color auto="1"/>
      </bottom>
      <diagonal/>
    </border>
    <border>
      <left style="thin">
        <color auto="1"/>
      </left>
      <right style="thick">
        <color theme="6"/>
      </right>
      <top style="thick">
        <color theme="6"/>
      </top>
      <bottom style="thin">
        <color auto="1"/>
      </bottom>
      <diagonal/>
    </border>
    <border>
      <left style="thin">
        <color auto="1"/>
      </left>
      <right style="thick">
        <color theme="6"/>
      </right>
      <top style="thin">
        <color auto="1"/>
      </top>
      <bottom style="thin">
        <color auto="1"/>
      </bottom>
      <diagonal/>
    </border>
    <border>
      <left style="thick">
        <color theme="6"/>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ck">
        <color theme="6"/>
      </right>
      <top style="thin">
        <color auto="1"/>
      </top>
      <bottom/>
      <diagonal/>
    </border>
    <border>
      <left style="thick">
        <color theme="6"/>
      </left>
      <right style="thin">
        <color auto="1"/>
      </right>
      <top style="thin">
        <color auto="1"/>
      </top>
      <bottom style="thin">
        <color auto="1"/>
      </bottom>
      <diagonal/>
    </border>
    <border>
      <left style="thick">
        <color auto="1"/>
      </left>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top style="thick">
        <color auto="1"/>
      </top>
      <bottom style="thick">
        <color auto="1"/>
      </bottom>
      <diagonal/>
    </border>
    <border>
      <left style="medium">
        <color auto="1"/>
      </left>
      <right style="thin">
        <color auto="1"/>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style="thick">
        <color theme="6"/>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n">
        <color auto="1"/>
      </top>
      <bottom style="thick">
        <color theme="6"/>
      </bottom>
      <diagonal/>
    </border>
    <border>
      <left style="medium">
        <color auto="1"/>
      </left>
      <right style="thin">
        <color auto="1"/>
      </right>
      <top style="thin">
        <color auto="1"/>
      </top>
      <bottom style="thick">
        <color theme="6"/>
      </bottom>
      <diagonal/>
    </border>
    <border>
      <left style="thin">
        <color auto="1"/>
      </left>
      <right style="medium">
        <color auto="1"/>
      </right>
      <top style="thin">
        <color auto="1"/>
      </top>
      <bottom style="thick">
        <color theme="6"/>
      </bottom>
      <diagonal/>
    </border>
    <border>
      <left style="thin">
        <color auto="1"/>
      </left>
      <right style="medium">
        <color auto="1"/>
      </right>
      <top style="thin">
        <color auto="1"/>
      </top>
      <bottom style="thin">
        <color auto="1"/>
      </bottom>
      <diagonal/>
    </border>
    <border>
      <left style="medium">
        <color auto="1"/>
      </left>
      <right style="thin">
        <color auto="1"/>
      </right>
      <top style="thick">
        <color theme="6"/>
      </top>
      <bottom style="thin">
        <color auto="1"/>
      </bottom>
      <diagonal/>
    </border>
    <border>
      <left style="thin">
        <color auto="1"/>
      </left>
      <right style="medium">
        <color auto="1"/>
      </right>
      <top style="thick">
        <color theme="6"/>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ck">
        <color theme="6"/>
      </bottom>
      <diagonal/>
    </border>
    <border>
      <left style="thick">
        <color theme="6"/>
      </left>
      <right style="thin">
        <color auto="1"/>
      </right>
      <top/>
      <bottom style="thin">
        <color auto="1"/>
      </bottom>
      <diagonal/>
    </border>
    <border>
      <left/>
      <right/>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theme="6"/>
      </top>
      <bottom style="thin">
        <color auto="1"/>
      </bottom>
      <diagonal/>
    </border>
    <border>
      <left style="thin">
        <color auto="1"/>
      </left>
      <right/>
      <top style="thin">
        <color auto="1"/>
      </top>
      <bottom style="thin">
        <color auto="1"/>
      </bottom>
      <diagonal/>
    </border>
    <border>
      <left style="dashed">
        <color auto="1"/>
      </left>
      <right/>
      <top/>
      <bottom/>
      <diagonal/>
    </border>
    <border>
      <left style="thick">
        <color theme="6"/>
      </left>
      <right style="thin">
        <color auto="1"/>
      </right>
      <top/>
      <bottom style="thick">
        <color theme="6"/>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s>
  <cellStyleXfs count="2">
    <xf numFmtId="0" fontId="0" fillId="0" borderId="0"/>
    <xf numFmtId="0" fontId="3" fillId="0" borderId="0"/>
  </cellStyleXfs>
  <cellXfs count="224">
    <xf numFmtId="0" fontId="0" fillId="0" borderId="0" xfId="0"/>
    <xf numFmtId="0" fontId="0" fillId="0" borderId="0" xfId="0" applyProtection="1"/>
    <xf numFmtId="0" fontId="9" fillId="0" borderId="0" xfId="1" applyFont="1" applyFill="1" applyBorder="1" applyAlignment="1" applyProtection="1">
      <alignment vertical="top"/>
    </xf>
    <xf numFmtId="0" fontId="11" fillId="0" borderId="0" xfId="1" applyFont="1" applyFill="1" applyBorder="1" applyAlignment="1" applyProtection="1">
      <alignment vertical="top"/>
    </xf>
    <xf numFmtId="1" fontId="9" fillId="0" borderId="0" xfId="1" applyNumberFormat="1" applyFont="1" applyFill="1" applyBorder="1" applyAlignment="1" applyProtection="1">
      <alignment vertical="top"/>
    </xf>
    <xf numFmtId="0" fontId="2" fillId="0" borderId="0" xfId="0" applyFont="1" applyProtection="1"/>
    <xf numFmtId="0" fontId="14" fillId="0" borderId="0" xfId="0" applyFont="1" applyProtection="1"/>
    <xf numFmtId="0" fontId="2" fillId="0" borderId="0" xfId="0" applyFont="1" applyAlignment="1" applyProtection="1">
      <alignment horizontal="right"/>
    </xf>
    <xf numFmtId="166" fontId="15" fillId="0" borderId="0" xfId="0" applyNumberFormat="1" applyFont="1" applyFill="1" applyBorder="1" applyAlignment="1" applyProtection="1">
      <alignment horizontal="left" vertical="center"/>
    </xf>
    <xf numFmtId="0" fontId="4" fillId="0" borderId="0" xfId="0" applyFont="1" applyProtection="1"/>
    <xf numFmtId="0" fontId="16" fillId="0" borderId="0" xfId="0" applyFont="1" applyProtection="1"/>
    <xf numFmtId="0" fontId="2" fillId="5" borderId="9" xfId="0" applyFont="1" applyFill="1" applyBorder="1" applyAlignment="1" applyProtection="1">
      <alignment horizontal="center"/>
    </xf>
    <xf numFmtId="0" fontId="0" fillId="0" borderId="9" xfId="0" applyBorder="1" applyAlignment="1" applyProtection="1">
      <alignment horizontal="center"/>
    </xf>
    <xf numFmtId="0" fontId="0" fillId="0" borderId="9" xfId="0" quotePrefix="1" applyBorder="1" applyAlignment="1" applyProtection="1">
      <alignment horizontal="center"/>
    </xf>
    <xf numFmtId="0" fontId="0" fillId="5" borderId="9" xfId="0" applyFill="1" applyBorder="1" applyAlignment="1" applyProtection="1">
      <alignment horizontal="center"/>
    </xf>
    <xf numFmtId="0" fontId="17" fillId="6" borderId="10" xfId="0" applyFont="1" applyFill="1" applyBorder="1" applyAlignment="1" applyProtection="1">
      <alignment horizontal="center" vertical="center"/>
      <protection locked="0" hidden="1"/>
    </xf>
    <xf numFmtId="0" fontId="18" fillId="7" borderId="11" xfId="0" applyFont="1" applyFill="1" applyBorder="1" applyAlignment="1" applyProtection="1">
      <alignment horizontal="center" vertical="center"/>
      <protection locked="0" hidden="1"/>
    </xf>
    <xf numFmtId="0" fontId="17" fillId="6" borderId="9" xfId="0" applyFont="1" applyFill="1" applyBorder="1" applyAlignment="1" applyProtection="1">
      <alignment horizontal="center" vertical="center"/>
      <protection locked="0" hidden="1"/>
    </xf>
    <xf numFmtId="1" fontId="0" fillId="0" borderId="12" xfId="0" applyNumberFormat="1" applyBorder="1" applyAlignment="1" applyProtection="1">
      <alignment horizontal="center" vertical="center"/>
      <protection hidden="1"/>
    </xf>
    <xf numFmtId="1" fontId="0" fillId="0" borderId="13" xfId="0" applyNumberFormat="1" applyBorder="1" applyAlignment="1" applyProtection="1">
      <alignment horizontal="center" vertical="center"/>
      <protection hidden="1"/>
    </xf>
    <xf numFmtId="0" fontId="12" fillId="0" borderId="0" xfId="0" applyFont="1" applyAlignment="1" applyProtection="1">
      <alignment horizontal="left"/>
      <protection locked="0"/>
    </xf>
    <xf numFmtId="0" fontId="0" fillId="0" borderId="0" xfId="0" applyAlignment="1" applyProtection="1">
      <alignment horizontal="left"/>
      <protection locked="0"/>
    </xf>
    <xf numFmtId="0" fontId="2" fillId="0" borderId="0" xfId="0" applyFont="1" applyAlignment="1" applyProtection="1">
      <alignment wrapText="1"/>
    </xf>
    <xf numFmtId="1" fontId="2" fillId="0" borderId="12" xfId="0" applyNumberFormat="1" applyFont="1" applyBorder="1" applyAlignment="1" applyProtection="1">
      <alignment horizontal="center" vertical="center" wrapText="1"/>
      <protection hidden="1"/>
    </xf>
    <xf numFmtId="1" fontId="2" fillId="0" borderId="13" xfId="0" applyNumberFormat="1" applyFont="1" applyBorder="1" applyAlignment="1" applyProtection="1">
      <alignment horizontal="center" vertical="center" wrapText="1"/>
      <protection hidden="1"/>
    </xf>
    <xf numFmtId="0" fontId="9" fillId="0" borderId="0" xfId="1" applyFont="1" applyFill="1" applyBorder="1" applyAlignment="1" applyProtection="1">
      <alignment horizontal="left" vertical="top"/>
    </xf>
    <xf numFmtId="0" fontId="1" fillId="0" borderId="0" xfId="0" applyFont="1" applyProtection="1"/>
    <xf numFmtId="0" fontId="2" fillId="0" borderId="0" xfId="0" applyFont="1" applyProtection="1">
      <protection locked="0"/>
    </xf>
    <xf numFmtId="0" fontId="2" fillId="0" borderId="24" xfId="0" applyFont="1" applyBorder="1" applyAlignment="1" applyProtection="1">
      <alignment horizontal="center" vertical="center" wrapText="1"/>
    </xf>
    <xf numFmtId="0" fontId="2" fillId="0" borderId="24" xfId="0" applyFont="1" applyBorder="1" applyAlignment="1" applyProtection="1">
      <alignment horizontal="center" vertical="center"/>
    </xf>
    <xf numFmtId="0" fontId="0" fillId="8" borderId="29" xfId="0" applyFill="1" applyBorder="1" applyAlignment="1" applyProtection="1">
      <alignment horizontal="center"/>
    </xf>
    <xf numFmtId="0" fontId="0" fillId="0" borderId="9" xfId="0" applyBorder="1" applyAlignment="1" applyProtection="1">
      <alignment horizontal="center"/>
      <protection locked="0"/>
    </xf>
    <xf numFmtId="0" fontId="0" fillId="0" borderId="26" xfId="0" applyBorder="1" applyAlignment="1" applyProtection="1">
      <alignment horizontal="center"/>
      <protection locked="0"/>
    </xf>
    <xf numFmtId="14" fontId="0" fillId="8" borderId="29" xfId="0" applyNumberFormat="1" applyFill="1" applyBorder="1" applyAlignment="1" applyProtection="1">
      <alignment horizontal="center" vertical="center"/>
    </xf>
    <xf numFmtId="49" fontId="0" fillId="8" borderId="29" xfId="0" applyNumberFormat="1" applyFill="1" applyBorder="1" applyAlignment="1" applyProtection="1">
      <alignment horizontal="center" vertical="center"/>
    </xf>
    <xf numFmtId="49" fontId="0" fillId="8" borderId="30" xfId="0" applyNumberFormat="1" applyFill="1" applyBorder="1" applyAlignment="1" applyProtection="1">
      <alignment horizontal="center" vertical="center"/>
    </xf>
    <xf numFmtId="0" fontId="0" fillId="0" borderId="0" xfId="0" applyAlignment="1" applyProtection="1">
      <alignment horizontal="center"/>
    </xf>
    <xf numFmtId="49" fontId="0" fillId="8" borderId="26" xfId="0" applyNumberFormat="1" applyFill="1" applyBorder="1" applyAlignment="1" applyProtection="1">
      <alignment horizontal="center" vertical="center"/>
    </xf>
    <xf numFmtId="49" fontId="0" fillId="0" borderId="9" xfId="0" applyNumberFormat="1" applyBorder="1" applyAlignment="1" applyProtection="1">
      <alignment horizontal="center" vertical="center"/>
      <protection locked="0"/>
    </xf>
    <xf numFmtId="14" fontId="0" fillId="0" borderId="9" xfId="0" applyNumberFormat="1" applyBorder="1" applyAlignment="1" applyProtection="1">
      <alignment horizontal="center"/>
      <protection locked="0"/>
    </xf>
    <xf numFmtId="49" fontId="0" fillId="0" borderId="31"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14" fontId="0" fillId="0" borderId="26" xfId="0" applyNumberFormat="1" applyBorder="1" applyAlignment="1" applyProtection="1">
      <alignment horizontal="center"/>
      <protection locked="0"/>
    </xf>
    <xf numFmtId="49" fontId="0" fillId="0" borderId="27" xfId="0" applyNumberFormat="1" applyBorder="1" applyAlignment="1" applyProtection="1">
      <alignment horizontal="center" vertical="center"/>
      <protection locked="0"/>
    </xf>
    <xf numFmtId="0" fontId="0" fillId="8" borderId="33" xfId="0" applyFill="1" applyBorder="1" applyAlignment="1" applyProtection="1">
      <alignment horizontal="center"/>
    </xf>
    <xf numFmtId="14" fontId="0" fillId="8" borderId="33" xfId="0" applyNumberFormat="1" applyFill="1" applyBorder="1" applyAlignment="1" applyProtection="1">
      <alignment horizontal="center"/>
    </xf>
    <xf numFmtId="49" fontId="0" fillId="8" borderId="33" xfId="0" applyNumberFormat="1" applyFill="1" applyBorder="1" applyAlignment="1" applyProtection="1">
      <alignment horizontal="center" vertical="center"/>
    </xf>
    <xf numFmtId="49" fontId="0" fillId="8" borderId="35" xfId="0" applyNumberFormat="1" applyFill="1" applyBorder="1" applyAlignment="1" applyProtection="1">
      <alignment horizontal="center" vertical="center"/>
    </xf>
    <xf numFmtId="0" fontId="0" fillId="0" borderId="29" xfId="0" applyBorder="1" applyAlignment="1" applyProtection="1">
      <alignment horizontal="center"/>
      <protection locked="0"/>
    </xf>
    <xf numFmtId="49" fontId="0" fillId="0" borderId="29" xfId="0" applyNumberFormat="1" applyBorder="1" applyAlignment="1" applyProtection="1">
      <alignment horizontal="center" vertical="center"/>
      <protection locked="0"/>
    </xf>
    <xf numFmtId="14" fontId="0" fillId="0" borderId="29"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0" fontId="2" fillId="0" borderId="0" xfId="0" applyFont="1" applyAlignment="1" applyProtection="1">
      <alignment horizontal="right" vertical="center"/>
    </xf>
    <xf numFmtId="0" fontId="27" fillId="0" borderId="0" xfId="0" applyFont="1" applyProtection="1"/>
    <xf numFmtId="0" fontId="27" fillId="0" borderId="0" xfId="0" applyNumberFormat="1" applyFont="1" applyAlignment="1" applyProtection="1">
      <alignment horizontal="right"/>
    </xf>
    <xf numFmtId="167" fontId="17" fillId="3" borderId="0" xfId="0" applyNumberFormat="1" applyFont="1" applyFill="1" applyAlignment="1" applyProtection="1">
      <alignment horizontal="center"/>
    </xf>
    <xf numFmtId="0" fontId="2" fillId="0" borderId="23" xfId="0" applyFont="1" applyBorder="1" applyAlignment="1" applyProtection="1">
      <alignment horizontal="center" vertical="center"/>
    </xf>
    <xf numFmtId="0" fontId="0" fillId="8" borderId="28"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10" xfId="0" applyNumberFormat="1" applyFill="1" applyBorder="1" applyAlignment="1" applyProtection="1">
      <alignment horizontal="center" vertical="center"/>
    </xf>
    <xf numFmtId="0" fontId="0" fillId="8" borderId="32" xfId="0" applyFill="1" applyBorder="1" applyAlignment="1" applyProtection="1">
      <alignment horizontal="center" vertical="center"/>
    </xf>
    <xf numFmtId="0" fontId="0" fillId="8" borderId="33" xfId="0" applyFill="1" applyBorder="1" applyAlignment="1" applyProtection="1">
      <alignment horizontal="center" vertical="center"/>
    </xf>
    <xf numFmtId="0" fontId="0" fillId="8" borderId="34" xfId="0" applyFill="1" applyBorder="1" applyAlignment="1" applyProtection="1">
      <alignment horizontal="center" vertical="center"/>
    </xf>
    <xf numFmtId="0" fontId="0" fillId="8" borderId="34" xfId="0" applyNumberFormat="1" applyFill="1"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xf>
    <xf numFmtId="0" fontId="0" fillId="0" borderId="29" xfId="0" applyFill="1" applyBorder="1" applyAlignment="1" applyProtection="1">
      <alignment horizontal="center" vertical="center"/>
    </xf>
    <xf numFmtId="0" fontId="0" fillId="0" borderId="29" xfId="0" applyNumberFormat="1" applyFill="1" applyBorder="1" applyAlignment="1" applyProtection="1">
      <alignment horizontal="center" vertical="center"/>
    </xf>
    <xf numFmtId="0" fontId="0" fillId="0" borderId="36" xfId="0" applyBorder="1" applyAlignment="1" applyProtection="1">
      <alignment horizontal="center" vertical="center"/>
    </xf>
    <xf numFmtId="0" fontId="0" fillId="0" borderId="9" xfId="0" applyFill="1" applyBorder="1" applyAlignment="1" applyProtection="1">
      <alignment horizontal="center" vertical="center"/>
    </xf>
    <xf numFmtId="0" fontId="0" fillId="0" borderId="9" xfId="0" applyNumberForma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xf>
    <xf numFmtId="0" fontId="0" fillId="0" borderId="26" xfId="0" applyFill="1" applyBorder="1" applyAlignment="1" applyProtection="1">
      <alignment horizontal="center" vertical="center"/>
    </xf>
    <xf numFmtId="0" fontId="0" fillId="0" borderId="26" xfId="0" applyNumberFormat="1" applyFill="1" applyBorder="1" applyAlignment="1" applyProtection="1">
      <alignment horizontal="center" vertical="center"/>
    </xf>
    <xf numFmtId="0" fontId="0" fillId="0" borderId="2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8" borderId="10" xfId="0" applyFill="1" applyBorder="1" applyAlignment="1" applyProtection="1">
      <alignment horizontal="left" vertical="center"/>
    </xf>
    <xf numFmtId="0" fontId="0" fillId="8" borderId="33" xfId="0" applyFill="1" applyBorder="1" applyAlignment="1" applyProtection="1">
      <alignment horizontal="left" vertical="center"/>
    </xf>
    <xf numFmtId="0" fontId="29" fillId="0" borderId="0" xfId="0" applyFont="1" applyAlignment="1" applyProtection="1">
      <alignment horizontal="left"/>
    </xf>
    <xf numFmtId="0" fontId="30" fillId="10" borderId="37" xfId="0" applyFont="1" applyFill="1" applyBorder="1" applyAlignment="1" applyProtection="1">
      <alignment horizontal="center" wrapText="1"/>
    </xf>
    <xf numFmtId="0" fontId="31" fillId="10" borderId="38" xfId="0" applyFont="1" applyFill="1" applyBorder="1" applyAlignment="1" applyProtection="1">
      <alignment horizontal="center" wrapText="1"/>
    </xf>
    <xf numFmtId="0" fontId="30" fillId="11" borderId="39" xfId="0" applyFont="1" applyFill="1" applyBorder="1" applyAlignment="1" applyProtection="1">
      <alignment horizontal="center" wrapText="1"/>
    </xf>
    <xf numFmtId="0" fontId="31" fillId="11" borderId="38" xfId="0" applyFont="1" applyFill="1" applyBorder="1" applyAlignment="1" applyProtection="1">
      <alignment horizontal="center" wrapText="1"/>
    </xf>
    <xf numFmtId="0" fontId="32" fillId="12" borderId="40" xfId="0" applyFont="1" applyFill="1" applyBorder="1" applyAlignment="1" applyProtection="1">
      <alignment horizontal="center" wrapText="1"/>
    </xf>
    <xf numFmtId="0" fontId="4" fillId="12" borderId="38" xfId="0" applyFont="1" applyFill="1" applyBorder="1" applyAlignment="1" applyProtection="1">
      <alignment horizontal="center" wrapText="1"/>
    </xf>
    <xf numFmtId="0" fontId="0" fillId="9" borderId="40" xfId="0" applyFill="1" applyBorder="1" applyAlignment="1">
      <alignment horizontal="center" wrapText="1"/>
    </xf>
    <xf numFmtId="0" fontId="4" fillId="9" borderId="24" xfId="0" applyFont="1" applyFill="1" applyBorder="1" applyAlignment="1" applyProtection="1">
      <alignment horizontal="center" wrapText="1"/>
    </xf>
    <xf numFmtId="0" fontId="4" fillId="9" borderId="38" xfId="0" applyFont="1" applyFill="1" applyBorder="1" applyAlignment="1" applyProtection="1">
      <alignment horizontal="center" wrapText="1"/>
    </xf>
    <xf numFmtId="0" fontId="28" fillId="13" borderId="41" xfId="0" quotePrefix="1" applyFont="1" applyFill="1" applyBorder="1" applyAlignment="1">
      <alignment horizontal="center" wrapText="1"/>
    </xf>
    <xf numFmtId="0" fontId="31" fillId="13" borderId="24" xfId="0" applyFont="1" applyFill="1" applyBorder="1" applyAlignment="1" applyProtection="1">
      <alignment horizontal="center" wrapText="1"/>
    </xf>
    <xf numFmtId="0" fontId="31" fillId="13" borderId="42" xfId="0" applyFont="1" applyFill="1" applyBorder="1" applyAlignment="1" applyProtection="1">
      <alignment horizontal="center" wrapText="1"/>
    </xf>
    <xf numFmtId="0" fontId="32" fillId="7" borderId="40" xfId="0" quotePrefix="1" applyFont="1" applyFill="1" applyBorder="1" applyAlignment="1" applyProtection="1">
      <alignment horizontal="center" wrapText="1"/>
    </xf>
    <xf numFmtId="0" fontId="4" fillId="7" borderId="24" xfId="0" applyFont="1" applyFill="1" applyBorder="1" applyAlignment="1" applyProtection="1">
      <alignment horizontal="center" wrapText="1"/>
    </xf>
    <xf numFmtId="0" fontId="4" fillId="7" borderId="38" xfId="0" applyFont="1" applyFill="1" applyBorder="1" applyAlignment="1" applyProtection="1">
      <alignment horizontal="center" wrapText="1"/>
    </xf>
    <xf numFmtId="0" fontId="32" fillId="14" borderId="40" xfId="0" applyFont="1" applyFill="1" applyBorder="1" applyAlignment="1" applyProtection="1">
      <alignment horizontal="center" wrapText="1"/>
    </xf>
    <xf numFmtId="0" fontId="4" fillId="14" borderId="24" xfId="0" applyFont="1" applyFill="1" applyBorder="1" applyAlignment="1" applyProtection="1">
      <alignment horizontal="center" wrapText="1"/>
    </xf>
    <xf numFmtId="0" fontId="4" fillId="14" borderId="38" xfId="0" applyFont="1" applyFill="1" applyBorder="1" applyAlignment="1" applyProtection="1">
      <alignment horizontal="center" wrapText="1"/>
    </xf>
    <xf numFmtId="0" fontId="30" fillId="15" borderId="40" xfId="0" applyFont="1" applyFill="1" applyBorder="1" applyAlignment="1" applyProtection="1">
      <alignment horizontal="center" wrapText="1"/>
    </xf>
    <xf numFmtId="0" fontId="30" fillId="15" borderId="42" xfId="0" applyFont="1" applyFill="1" applyBorder="1" applyAlignment="1" applyProtection="1">
      <alignment horizontal="center" vertical="center" wrapText="1"/>
    </xf>
    <xf numFmtId="0" fontId="30" fillId="16" borderId="40" xfId="0" applyFont="1" applyFill="1" applyBorder="1" applyAlignment="1" applyProtection="1">
      <alignment horizontal="center" wrapText="1"/>
    </xf>
    <xf numFmtId="0" fontId="30" fillId="16" borderId="42" xfId="0" applyFont="1" applyFill="1" applyBorder="1" applyAlignment="1" applyProtection="1">
      <alignment horizontal="center" vertical="center" wrapText="1"/>
    </xf>
    <xf numFmtId="1" fontId="0" fillId="8" borderId="43" xfId="0" applyNumberFormat="1" applyFill="1" applyBorder="1" applyAlignment="1" applyProtection="1">
      <alignment horizontal="center"/>
    </xf>
    <xf numFmtId="168" fontId="0" fillId="8" borderId="44" xfId="0" applyNumberFormat="1" applyFill="1" applyBorder="1" applyAlignment="1" applyProtection="1">
      <alignment horizontal="center"/>
    </xf>
    <xf numFmtId="1" fontId="0" fillId="8" borderId="45" xfId="0" applyNumberFormat="1" applyFill="1" applyBorder="1" applyAlignment="1" applyProtection="1">
      <alignment horizontal="center"/>
    </xf>
    <xf numFmtId="168" fontId="0" fillId="8" borderId="46" xfId="0" applyNumberFormat="1" applyFill="1" applyBorder="1" applyAlignment="1" applyProtection="1">
      <alignment horizontal="center"/>
    </xf>
    <xf numFmtId="168" fontId="0" fillId="8" borderId="47" xfId="0" applyNumberFormat="1" applyFill="1" applyBorder="1" applyAlignment="1" applyProtection="1">
      <alignment horizontal="center"/>
    </xf>
    <xf numFmtId="1" fontId="0" fillId="8" borderId="46" xfId="0" applyNumberFormat="1" applyFill="1" applyBorder="1" applyAlignment="1" applyProtection="1">
      <alignment horizontal="center"/>
    </xf>
    <xf numFmtId="1" fontId="0" fillId="8" borderId="47" xfId="0" applyNumberFormat="1" applyFill="1" applyBorder="1" applyAlignment="1" applyProtection="1">
      <alignment horizontal="center"/>
    </xf>
    <xf numFmtId="1" fontId="0" fillId="8" borderId="25" xfId="0" applyNumberFormat="1" applyFill="1" applyBorder="1" applyAlignment="1" applyProtection="1">
      <alignment horizontal="center"/>
    </xf>
    <xf numFmtId="168" fontId="0" fillId="8" borderId="48" xfId="0" applyNumberFormat="1" applyFill="1" applyBorder="1" applyAlignment="1" applyProtection="1">
      <alignment horizontal="center"/>
    </xf>
    <xf numFmtId="1" fontId="0" fillId="8" borderId="49" xfId="0" applyNumberFormat="1" applyFill="1" applyBorder="1" applyAlignment="1" applyProtection="1">
      <alignment horizontal="center"/>
    </xf>
    <xf numFmtId="168" fontId="0" fillId="8" borderId="50" xfId="0" applyNumberFormat="1" applyFill="1" applyBorder="1" applyAlignment="1" applyProtection="1">
      <alignment horizontal="center"/>
    </xf>
    <xf numFmtId="168" fontId="0" fillId="8" borderId="26" xfId="0" applyNumberFormat="1" applyFill="1" applyBorder="1" applyAlignment="1" applyProtection="1">
      <alignment horizontal="center"/>
    </xf>
    <xf numFmtId="1" fontId="0" fillId="8" borderId="50" xfId="0" applyNumberFormat="1" applyFill="1" applyBorder="1" applyAlignment="1" applyProtection="1">
      <alignment horizontal="center"/>
    </xf>
    <xf numFmtId="1" fontId="0" fillId="8" borderId="26" xfId="0" applyNumberFormat="1" applyFill="1" applyBorder="1" applyAlignment="1" applyProtection="1">
      <alignment horizontal="center"/>
    </xf>
    <xf numFmtId="0" fontId="0" fillId="0" borderId="28" xfId="0" applyFont="1" applyFill="1" applyBorder="1" applyAlignment="1" applyProtection="1">
      <alignment horizontal="center" vertical="center"/>
      <protection locked="0"/>
    </xf>
    <xf numFmtId="168" fontId="0" fillId="0" borderId="51" xfId="0" applyNumberFormat="1"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168" fontId="0" fillId="0" borderId="29" xfId="0" applyNumberFormat="1"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168" fontId="0" fillId="0" borderId="9"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168" fontId="0" fillId="0" borderId="50"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168" fontId="0" fillId="0" borderId="26" xfId="0" applyNumberFormat="1"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9" xfId="0" applyFill="1" applyBorder="1" applyAlignment="1" applyProtection="1">
      <alignment horizontal="center"/>
    </xf>
    <xf numFmtId="0" fontId="0" fillId="0" borderId="9" xfId="0" applyFill="1" applyBorder="1" applyAlignment="1" applyProtection="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7" xfId="0" applyBorder="1" applyAlignment="1" applyProtection="1">
      <alignment horizontal="center"/>
    </xf>
    <xf numFmtId="0" fontId="33" fillId="0" borderId="0" xfId="0" applyFont="1" applyAlignment="1" applyProtection="1">
      <alignment horizontal="right"/>
    </xf>
    <xf numFmtId="0" fontId="4" fillId="0" borderId="42"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58" xfId="0" applyFont="1" applyBorder="1" applyAlignment="1" applyProtection="1">
      <alignment horizontal="center" vertical="center"/>
    </xf>
    <xf numFmtId="0" fontId="0" fillId="8" borderId="44" xfId="0" applyFill="1" applyBorder="1" applyAlignment="1" applyProtection="1">
      <alignment horizontal="center"/>
    </xf>
    <xf numFmtId="0" fontId="0" fillId="8" borderId="48" xfId="0" applyFill="1" applyBorder="1" applyAlignment="1" applyProtection="1">
      <alignment horizontal="center"/>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0" fillId="9" borderId="40" xfId="0" applyFill="1" applyBorder="1" applyAlignment="1" applyProtection="1">
      <alignment horizontal="center" wrapText="1"/>
    </xf>
    <xf numFmtId="0" fontId="28" fillId="13" borderId="41" xfId="0" quotePrefix="1" applyFont="1" applyFill="1" applyBorder="1" applyAlignment="1" applyProtection="1">
      <alignment horizontal="center" wrapText="1"/>
    </xf>
    <xf numFmtId="0" fontId="0" fillId="8" borderId="28" xfId="0" applyFill="1" applyBorder="1" applyAlignment="1" applyProtection="1">
      <alignment horizontal="center"/>
    </xf>
    <xf numFmtId="0" fontId="0" fillId="8" borderId="29" xfId="0" applyFill="1" applyBorder="1" applyAlignment="1" applyProtection="1">
      <alignment horizontal="center" vertical="center"/>
    </xf>
    <xf numFmtId="0" fontId="0" fillId="8" borderId="25" xfId="0" applyFill="1" applyBorder="1" applyAlignment="1" applyProtection="1">
      <alignment horizontal="center"/>
    </xf>
    <xf numFmtId="0" fontId="0" fillId="8" borderId="26" xfId="0" applyFill="1" applyBorder="1" applyAlignment="1" applyProtection="1">
      <alignment horizontal="center" vertical="center"/>
    </xf>
    <xf numFmtId="0" fontId="0" fillId="0" borderId="5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 fillId="0" borderId="61" xfId="0" applyFont="1" applyBorder="1" applyAlignment="1" applyProtection="1">
      <alignment horizontal="right" vertical="center"/>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65" fontId="15" fillId="0" borderId="0" xfId="0" applyNumberFormat="1" applyFont="1" applyFill="1" applyBorder="1" applyAlignment="1" applyProtection="1">
      <alignment horizontal="left" vertical="center"/>
      <protection locked="0"/>
    </xf>
    <xf numFmtId="0" fontId="12" fillId="0" borderId="0" xfId="0" applyFont="1" applyProtection="1"/>
    <xf numFmtId="0" fontId="2" fillId="0" borderId="0" xfId="0" applyFont="1" applyBorder="1" applyAlignment="1" applyProtection="1">
      <alignment horizontal="right" vertical="center"/>
    </xf>
    <xf numFmtId="0" fontId="0" fillId="0" borderId="9" xfId="0" applyBorder="1" applyAlignment="1" applyProtection="1">
      <alignment horizontal="center" vertical="center"/>
    </xf>
    <xf numFmtId="0" fontId="2" fillId="0" borderId="0" xfId="0" applyFont="1" applyAlignment="1" applyProtection="1">
      <alignment horizontal="left" wrapText="1"/>
    </xf>
    <xf numFmtId="0" fontId="5" fillId="0" borderId="0" xfId="0" applyFont="1" applyAlignment="1" applyProtection="1">
      <alignment horizontal="left"/>
      <protection locked="0"/>
    </xf>
    <xf numFmtId="0" fontId="9" fillId="0" borderId="0" xfId="1" applyFont="1" applyFill="1" applyBorder="1" applyAlignment="1" applyProtection="1">
      <alignment horizontal="left" vertical="top"/>
    </xf>
    <xf numFmtId="0" fontId="0" fillId="0" borderId="0" xfId="0" applyAlignment="1" applyProtection="1">
      <alignment horizontal="center"/>
    </xf>
    <xf numFmtId="0" fontId="7" fillId="0" borderId="0" xfId="1" applyFont="1" applyAlignment="1" applyProtection="1">
      <alignment horizontal="center" vertical="center" wrapText="1"/>
      <protection locked="0"/>
    </xf>
    <xf numFmtId="164" fontId="7" fillId="0" borderId="0" xfId="1" applyNumberFormat="1" applyFont="1" applyAlignment="1" applyProtection="1">
      <alignment horizontal="center" vertical="center" wrapText="1"/>
      <protection locked="0"/>
    </xf>
    <xf numFmtId="49" fontId="7" fillId="0" borderId="0" xfId="1" applyNumberFormat="1" applyFont="1" applyAlignment="1" applyProtection="1">
      <alignment horizontal="center" vertical="center" wrapText="1"/>
      <protection locked="0"/>
    </xf>
    <xf numFmtId="0" fontId="8" fillId="4" borderId="1"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164" fontId="10" fillId="0" borderId="0" xfId="1" applyNumberFormat="1" applyFont="1" applyFill="1" applyBorder="1" applyAlignment="1" applyProtection="1">
      <alignment vertical="top"/>
    </xf>
    <xf numFmtId="0" fontId="10" fillId="0" borderId="0" xfId="1" applyFont="1" applyFill="1" applyBorder="1" applyAlignment="1" applyProtection="1">
      <alignment vertical="top"/>
    </xf>
    <xf numFmtId="0" fontId="2" fillId="0" borderId="0" xfId="0" applyFont="1" applyAlignment="1" applyProtection="1">
      <alignment horizontal="left" wrapText="1"/>
      <protection locked="0"/>
    </xf>
    <xf numFmtId="0" fontId="2" fillId="0" borderId="0" xfId="0" applyFont="1" applyAlignment="1" applyProtection="1">
      <alignment horizontal="left" vertical="center" wrapText="1"/>
    </xf>
    <xf numFmtId="0" fontId="20" fillId="2" borderId="0" xfId="1" applyFont="1" applyFill="1" applyBorder="1" applyAlignment="1" applyProtection="1">
      <alignment horizontal="center" vertical="center" wrapText="1"/>
      <protection locked="0"/>
    </xf>
    <xf numFmtId="0" fontId="23" fillId="0" borderId="0" xfId="1" applyFont="1" applyAlignment="1" applyProtection="1">
      <alignment horizontal="center" vertical="top" wrapText="1"/>
    </xf>
    <xf numFmtId="0" fontId="24" fillId="0" borderId="0" xfId="1" applyFont="1" applyAlignment="1" applyProtection="1">
      <alignment horizontal="center" vertical="top" wrapText="1"/>
      <protection locked="0"/>
    </xf>
    <xf numFmtId="0" fontId="26" fillId="4" borderId="14" xfId="0" applyFont="1" applyFill="1" applyBorder="1" applyAlignment="1" applyProtection="1">
      <alignment horizontal="center"/>
    </xf>
    <xf numFmtId="0" fontId="26" fillId="4" borderId="15" xfId="0" applyFont="1" applyFill="1" applyBorder="1" applyAlignment="1" applyProtection="1">
      <alignment horizontal="center"/>
    </xf>
    <xf numFmtId="0" fontId="26" fillId="4" borderId="16" xfId="0" applyFont="1" applyFill="1" applyBorder="1" applyAlignment="1" applyProtection="1">
      <alignment horizontal="center"/>
    </xf>
    <xf numFmtId="0" fontId="0" fillId="3" borderId="17"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3" borderId="20" xfId="0" applyFill="1" applyBorder="1" applyAlignment="1" applyProtection="1">
      <alignment horizontal="center" vertical="center"/>
    </xf>
    <xf numFmtId="0" fontId="0" fillId="3" borderId="22" xfId="0" applyFill="1" applyBorder="1" applyAlignment="1" applyProtection="1">
      <alignment horizontal="center" vertical="center"/>
    </xf>
    <xf numFmtId="0" fontId="26" fillId="4" borderId="14" xfId="0" applyFont="1" applyFill="1" applyBorder="1" applyAlignment="1" applyProtection="1">
      <alignment horizontal="center" shrinkToFit="1"/>
    </xf>
    <xf numFmtId="0" fontId="26" fillId="4" borderId="15" xfId="0" applyFont="1" applyFill="1" applyBorder="1" applyAlignment="1" applyProtection="1">
      <alignment horizontal="center" shrinkToFit="1"/>
    </xf>
    <xf numFmtId="0" fontId="26" fillId="4" borderId="16" xfId="0" applyFont="1" applyFill="1" applyBorder="1" applyAlignment="1" applyProtection="1">
      <alignment horizontal="center" shrinkToFit="1"/>
    </xf>
    <xf numFmtId="164" fontId="27" fillId="0" borderId="0" xfId="0" applyNumberFormat="1" applyFont="1" applyAlignment="1" applyProtection="1">
      <alignment horizontal="center"/>
    </xf>
    <xf numFmtId="0" fontId="33" fillId="0" borderId="0" xfId="0" applyFont="1" applyAlignment="1" applyProtection="1">
      <alignment horizontal="center"/>
    </xf>
    <xf numFmtId="0" fontId="0" fillId="3" borderId="20" xfId="0" applyFill="1" applyBorder="1" applyAlignment="1" applyProtection="1">
      <alignment horizontal="center" vertical="center" shrinkToFit="1"/>
    </xf>
    <xf numFmtId="0" fontId="0" fillId="3" borderId="21" xfId="0" applyFill="1" applyBorder="1" applyAlignment="1" applyProtection="1">
      <alignment horizontal="center" vertical="center" shrinkToFit="1"/>
    </xf>
    <xf numFmtId="0" fontId="0" fillId="3" borderId="22" xfId="0" applyFill="1" applyBorder="1" applyAlignment="1" applyProtection="1">
      <alignment horizontal="center" vertical="center" shrinkToFit="1"/>
    </xf>
    <xf numFmtId="0" fontId="0" fillId="3" borderId="17" xfId="0" applyFill="1" applyBorder="1" applyAlignment="1" applyProtection="1">
      <alignment horizontal="center" vertical="center" shrinkToFit="1"/>
    </xf>
    <xf numFmtId="0" fontId="0" fillId="3" borderId="18" xfId="0" applyFill="1" applyBorder="1" applyAlignment="1" applyProtection="1">
      <alignment horizontal="center" vertical="center" shrinkToFit="1"/>
    </xf>
    <xf numFmtId="0" fontId="0" fillId="3" borderId="19" xfId="0" applyFill="1" applyBorder="1" applyAlignment="1" applyProtection="1">
      <alignment horizontal="center" vertical="center" shrinkToFit="1"/>
    </xf>
    <xf numFmtId="0" fontId="35" fillId="17" borderId="57" xfId="0" applyFont="1" applyFill="1" applyBorder="1" applyAlignment="1" applyProtection="1">
      <alignment horizontal="center"/>
    </xf>
    <xf numFmtId="0" fontId="36" fillId="0" borderId="0" xfId="0" applyFont="1" applyAlignment="1" applyProtection="1">
      <alignment horizontal="center"/>
    </xf>
    <xf numFmtId="169" fontId="34" fillId="0" borderId="20" xfId="0" applyNumberFormat="1" applyFont="1" applyBorder="1" applyAlignment="1" applyProtection="1">
      <alignment horizontal="center"/>
      <protection locked="0"/>
    </xf>
    <xf numFmtId="169" fontId="34" fillId="0" borderId="21" xfId="0" applyNumberFormat="1" applyFont="1" applyBorder="1" applyAlignment="1" applyProtection="1">
      <alignment horizontal="center"/>
      <protection locked="0"/>
    </xf>
    <xf numFmtId="169" fontId="34" fillId="0" borderId="22" xfId="0" applyNumberFormat="1" applyFont="1" applyBorder="1" applyAlignment="1" applyProtection="1">
      <alignment horizontal="center"/>
      <protection locked="0"/>
    </xf>
    <xf numFmtId="0" fontId="0" fillId="3" borderId="63" xfId="0" applyFill="1" applyBorder="1" applyAlignment="1" applyProtection="1">
      <alignment horizontal="center" vertical="center" shrinkToFit="1"/>
    </xf>
    <xf numFmtId="0" fontId="0" fillId="3" borderId="64" xfId="0" applyFill="1" applyBorder="1" applyAlignment="1" applyProtection="1">
      <alignment horizontal="center" vertical="center" shrinkToFit="1"/>
    </xf>
    <xf numFmtId="0" fontId="0" fillId="3" borderId="65" xfId="0" applyFill="1" applyBorder="1" applyAlignment="1" applyProtection="1">
      <alignment horizontal="center" vertical="center" shrinkToFit="1"/>
    </xf>
    <xf numFmtId="0" fontId="0" fillId="3" borderId="21" xfId="0" applyFill="1" applyBorder="1" applyAlignment="1" applyProtection="1">
      <alignment horizontal="center" vertical="center"/>
    </xf>
  </cellXfs>
  <cellStyles count="2">
    <cellStyle name="Normal" xfId="0" builtinId="0"/>
    <cellStyle name="Normal 2 2" xfId="1"/>
  </cellStyles>
  <dxfs count="21">
    <dxf>
      <font>
        <b/>
        <i val="0"/>
        <color rgb="FFFFFF00"/>
      </font>
      <fill>
        <patternFill>
          <bgColor theme="8" tint="-0.24994659260841701"/>
        </patternFill>
      </fill>
    </dxf>
    <dxf>
      <fill>
        <patternFill>
          <bgColor rgb="FFCCC0DA"/>
        </patternFill>
      </fill>
    </dxf>
    <dxf>
      <font>
        <color theme="9" tint="-0.499984740745262"/>
      </font>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CC0DA"/>
        </patternFill>
      </fill>
    </dxf>
    <dxf>
      <font>
        <color theme="9" tint="-0.499984740745262"/>
      </font>
      <fill>
        <patternFill>
          <bgColor rgb="FF92D050"/>
        </patternFill>
      </fill>
    </dxf>
    <dxf>
      <font>
        <b/>
        <i val="0"/>
        <color rgb="FF0070C0"/>
      </font>
      <fill>
        <patternFill>
          <bgColor rgb="FF92D050"/>
        </patternFill>
      </fill>
    </dxf>
    <dxf>
      <font>
        <b val="0"/>
        <i val="0"/>
        <color rgb="FFFF0000"/>
      </font>
      <fill>
        <patternFill>
          <bgColor rgb="FFFFC000"/>
        </patternFill>
      </fill>
    </dxf>
    <dxf>
      <font>
        <b/>
        <i val="0"/>
        <color rgb="FF0070C0"/>
      </font>
      <fill>
        <patternFill>
          <bgColor rgb="FF92D050"/>
        </patternFill>
      </fill>
    </dxf>
    <dxf>
      <font>
        <b val="0"/>
        <i val="0"/>
        <color rgb="FFFF0000"/>
      </font>
      <fill>
        <patternFill>
          <bgColor rgb="FFFFC000"/>
        </patternFill>
      </fill>
    </dxf>
    <dxf>
      <font>
        <color auto="1"/>
      </font>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624078</xdr:colOff>
      <xdr:row>5</xdr:row>
      <xdr:rowOff>24003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4128" cy="1024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776478</xdr:colOff>
      <xdr:row>3</xdr:row>
      <xdr:rowOff>24003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4128" cy="10241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776478</xdr:colOff>
      <xdr:row>3</xdr:row>
      <xdr:rowOff>24003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4128" cy="10241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643128</xdr:colOff>
      <xdr:row>3</xdr:row>
      <xdr:rowOff>109728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24128" cy="10241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showGridLines="0" showRowColHeaders="0" tabSelected="1" showRuler="0" view="pageLayout" zoomScaleNormal="100" workbookViewId="0">
      <selection activeCell="E5" sqref="E5:L6"/>
    </sheetView>
  </sheetViews>
  <sheetFormatPr baseColWidth="10" defaultColWidth="11.42578125" defaultRowHeight="15" x14ac:dyDescent="0.25"/>
  <cols>
    <col min="1" max="1" width="6" style="1" customWidth="1"/>
    <col min="2" max="12" width="12" style="1" customWidth="1"/>
    <col min="13" max="13" width="6" style="1" customWidth="1"/>
    <col min="14" max="17" width="11.42578125" style="1"/>
    <col min="18" max="29" width="7.42578125" style="1" customWidth="1"/>
    <col min="30" max="31" width="0" style="1" hidden="1" customWidth="1"/>
    <col min="32" max="16384" width="11.42578125" style="1"/>
  </cols>
  <sheetData>
    <row r="1" spans="2:31" ht="18.75" x14ac:dyDescent="0.3">
      <c r="E1" s="174" t="s">
        <v>125</v>
      </c>
      <c r="F1" s="174"/>
      <c r="G1" s="174"/>
      <c r="H1" s="174"/>
      <c r="I1" s="174"/>
      <c r="J1" s="174"/>
      <c r="K1" s="174"/>
      <c r="L1" s="174"/>
      <c r="N1" s="10" t="s">
        <v>15</v>
      </c>
      <c r="AD1" s="18">
        <v>10</v>
      </c>
      <c r="AE1" s="19" t="s">
        <v>47</v>
      </c>
    </row>
    <row r="2" spans="2:31" x14ac:dyDescent="0.25">
      <c r="E2" s="174"/>
      <c r="F2" s="174"/>
      <c r="G2" s="174"/>
      <c r="H2" s="174"/>
      <c r="I2" s="174"/>
      <c r="J2" s="174"/>
      <c r="K2" s="174"/>
      <c r="L2" s="174"/>
      <c r="N2" s="1" t="s">
        <v>16</v>
      </c>
      <c r="AD2" s="18">
        <v>11</v>
      </c>
      <c r="AE2" s="19" t="s">
        <v>47</v>
      </c>
    </row>
    <row r="3" spans="2:31" x14ac:dyDescent="0.25">
      <c r="N3" s="11" t="s">
        <v>17</v>
      </c>
      <c r="O3" s="11" t="s">
        <v>28</v>
      </c>
      <c r="P3" s="11" t="s">
        <v>41</v>
      </c>
      <c r="Q3" s="11" t="s">
        <v>17</v>
      </c>
      <c r="R3" s="11" t="s">
        <v>47</v>
      </c>
      <c r="S3" s="11" t="s">
        <v>9</v>
      </c>
      <c r="T3" s="11" t="s">
        <v>55</v>
      </c>
      <c r="U3" s="11" t="s">
        <v>7</v>
      </c>
      <c r="V3" s="11" t="s">
        <v>8</v>
      </c>
      <c r="W3" s="11" t="s">
        <v>48</v>
      </c>
      <c r="X3" s="11" t="s">
        <v>49</v>
      </c>
      <c r="Y3" s="11" t="s">
        <v>50</v>
      </c>
      <c r="Z3" s="11" t="s">
        <v>51</v>
      </c>
      <c r="AA3" s="11" t="s">
        <v>52</v>
      </c>
      <c r="AB3" s="11" t="s">
        <v>53</v>
      </c>
      <c r="AC3" s="11" t="s">
        <v>54</v>
      </c>
      <c r="AD3" s="18">
        <v>12</v>
      </c>
      <c r="AE3" s="19" t="s">
        <v>9</v>
      </c>
    </row>
    <row r="4" spans="2:31" x14ac:dyDescent="0.25">
      <c r="N4" s="12" t="s">
        <v>18</v>
      </c>
      <c r="O4" s="13" t="s">
        <v>29</v>
      </c>
      <c r="P4" s="12" t="s">
        <v>18</v>
      </c>
      <c r="Q4" s="14" t="s">
        <v>47</v>
      </c>
      <c r="R4" s="15" t="s">
        <v>7</v>
      </c>
      <c r="S4" s="16" t="s">
        <v>60</v>
      </c>
      <c r="T4" s="16" t="s">
        <v>60</v>
      </c>
      <c r="U4" s="16" t="s">
        <v>60</v>
      </c>
      <c r="V4" s="16" t="s">
        <v>60</v>
      </c>
      <c r="W4" s="16" t="s">
        <v>60</v>
      </c>
      <c r="X4" s="16" t="s">
        <v>60</v>
      </c>
      <c r="Y4" s="16" t="s">
        <v>60</v>
      </c>
      <c r="Z4" s="16" t="s">
        <v>60</v>
      </c>
      <c r="AA4" s="16" t="s">
        <v>60</v>
      </c>
      <c r="AB4" s="16" t="s">
        <v>60</v>
      </c>
      <c r="AC4" s="16" t="s">
        <v>60</v>
      </c>
      <c r="AD4" s="18">
        <v>13</v>
      </c>
      <c r="AE4" s="19" t="s">
        <v>9</v>
      </c>
    </row>
    <row r="5" spans="2:31" x14ac:dyDescent="0.25">
      <c r="E5" s="175" t="s">
        <v>116</v>
      </c>
      <c r="F5" s="175"/>
      <c r="G5" s="175"/>
      <c r="H5" s="175"/>
      <c r="I5" s="175"/>
      <c r="J5" s="175"/>
      <c r="K5" s="175"/>
      <c r="L5" s="175"/>
      <c r="N5" s="12" t="s">
        <v>19</v>
      </c>
      <c r="O5" s="13" t="s">
        <v>30</v>
      </c>
      <c r="P5" s="12" t="s">
        <v>19</v>
      </c>
      <c r="Q5" s="14" t="s">
        <v>9</v>
      </c>
      <c r="R5" s="16" t="s">
        <v>60</v>
      </c>
      <c r="S5" s="17" t="s">
        <v>7</v>
      </c>
      <c r="T5" s="16" t="s">
        <v>60</v>
      </c>
      <c r="U5" s="16" t="s">
        <v>60</v>
      </c>
      <c r="V5" s="16" t="s">
        <v>60</v>
      </c>
      <c r="W5" s="16" t="s">
        <v>60</v>
      </c>
      <c r="X5" s="16" t="s">
        <v>60</v>
      </c>
      <c r="Y5" s="16" t="s">
        <v>60</v>
      </c>
      <c r="Z5" s="16" t="s">
        <v>60</v>
      </c>
      <c r="AA5" s="16" t="s">
        <v>60</v>
      </c>
      <c r="AB5" s="16" t="s">
        <v>60</v>
      </c>
      <c r="AC5" s="16" t="s">
        <v>60</v>
      </c>
      <c r="AD5" s="18">
        <v>14</v>
      </c>
      <c r="AE5" s="19" t="s">
        <v>55</v>
      </c>
    </row>
    <row r="6" spans="2:31" x14ac:dyDescent="0.25">
      <c r="E6" s="175"/>
      <c r="F6" s="175"/>
      <c r="G6" s="175"/>
      <c r="H6" s="175"/>
      <c r="I6" s="175"/>
      <c r="J6" s="175"/>
      <c r="K6" s="175"/>
      <c r="L6" s="175"/>
      <c r="N6" s="12" t="s">
        <v>20</v>
      </c>
      <c r="O6" s="13" t="s">
        <v>31</v>
      </c>
      <c r="P6" s="12" t="s">
        <v>20</v>
      </c>
      <c r="Q6" s="14" t="s">
        <v>17</v>
      </c>
      <c r="R6" s="16" t="s">
        <v>60</v>
      </c>
      <c r="S6" s="16" t="s">
        <v>60</v>
      </c>
      <c r="T6" s="17" t="s">
        <v>7</v>
      </c>
      <c r="U6" s="17" t="s">
        <v>7</v>
      </c>
      <c r="V6" s="16" t="s">
        <v>60</v>
      </c>
      <c r="W6" s="16" t="s">
        <v>60</v>
      </c>
      <c r="X6" s="16" t="s">
        <v>60</v>
      </c>
      <c r="Y6" s="16" t="s">
        <v>60</v>
      </c>
      <c r="Z6" s="16" t="s">
        <v>60</v>
      </c>
      <c r="AA6" s="16" t="s">
        <v>60</v>
      </c>
      <c r="AB6" s="16" t="s">
        <v>60</v>
      </c>
      <c r="AC6" s="16" t="s">
        <v>60</v>
      </c>
      <c r="AD6" s="18">
        <v>15</v>
      </c>
      <c r="AE6" s="19" t="s">
        <v>55</v>
      </c>
    </row>
    <row r="7" spans="2:31" ht="15" customHeight="1" x14ac:dyDescent="0.25">
      <c r="E7" s="176" t="s">
        <v>117</v>
      </c>
      <c r="F7" s="176"/>
      <c r="G7" s="176"/>
      <c r="H7" s="176"/>
      <c r="I7" s="176"/>
      <c r="J7" s="176"/>
      <c r="K7" s="176"/>
      <c r="L7" s="176"/>
      <c r="N7" s="12" t="s">
        <v>21</v>
      </c>
      <c r="O7" s="13" t="s">
        <v>32</v>
      </c>
      <c r="P7" s="12" t="s">
        <v>21</v>
      </c>
      <c r="Q7" s="14" t="s">
        <v>7</v>
      </c>
      <c r="R7" s="16" t="s">
        <v>60</v>
      </c>
      <c r="S7" s="16" t="s">
        <v>60</v>
      </c>
      <c r="T7" s="17" t="s">
        <v>7</v>
      </c>
      <c r="U7" s="17" t="s">
        <v>7</v>
      </c>
      <c r="V7" s="17" t="s">
        <v>8</v>
      </c>
      <c r="W7" s="17" t="s">
        <v>8</v>
      </c>
      <c r="X7" s="17" t="s">
        <v>8</v>
      </c>
      <c r="Y7" s="17" t="s">
        <v>8</v>
      </c>
      <c r="Z7" s="17" t="s">
        <v>8</v>
      </c>
      <c r="AA7" s="17" t="s">
        <v>8</v>
      </c>
      <c r="AB7" s="17" t="s">
        <v>8</v>
      </c>
      <c r="AC7" s="17" t="s">
        <v>8</v>
      </c>
      <c r="AD7" s="18">
        <v>16</v>
      </c>
      <c r="AE7" s="19" t="s">
        <v>7</v>
      </c>
    </row>
    <row r="8" spans="2:31" ht="15" customHeight="1" x14ac:dyDescent="0.25">
      <c r="E8" s="176"/>
      <c r="F8" s="176"/>
      <c r="G8" s="176"/>
      <c r="H8" s="176"/>
      <c r="I8" s="176"/>
      <c r="J8" s="176"/>
      <c r="K8" s="176"/>
      <c r="L8" s="176"/>
      <c r="N8" s="12" t="s">
        <v>33</v>
      </c>
      <c r="O8" s="13" t="s">
        <v>34</v>
      </c>
      <c r="P8" s="12" t="s">
        <v>33</v>
      </c>
      <c r="Q8" s="14" t="s">
        <v>8</v>
      </c>
      <c r="R8" s="16" t="s">
        <v>60</v>
      </c>
      <c r="S8" s="16" t="s">
        <v>60</v>
      </c>
      <c r="T8" s="16" t="s">
        <v>60</v>
      </c>
      <c r="U8" s="17" t="s">
        <v>8</v>
      </c>
      <c r="V8" s="17" t="s">
        <v>8</v>
      </c>
      <c r="W8" s="17" t="s">
        <v>8</v>
      </c>
      <c r="X8" s="17" t="s">
        <v>8</v>
      </c>
      <c r="Y8" s="17" t="s">
        <v>8</v>
      </c>
      <c r="Z8" s="17" t="s">
        <v>8</v>
      </c>
      <c r="AA8" s="17" t="s">
        <v>8</v>
      </c>
      <c r="AB8" s="17" t="s">
        <v>8</v>
      </c>
      <c r="AC8" s="17" t="s">
        <v>8</v>
      </c>
      <c r="AD8" s="18">
        <v>17</v>
      </c>
      <c r="AE8" s="19" t="s">
        <v>7</v>
      </c>
    </row>
    <row r="9" spans="2:31" ht="15.75" thickBot="1" x14ac:dyDescent="0.3">
      <c r="N9" s="12" t="s">
        <v>22</v>
      </c>
      <c r="O9" s="13" t="s">
        <v>35</v>
      </c>
      <c r="P9" s="169" t="s">
        <v>42</v>
      </c>
      <c r="Q9" s="14" t="s">
        <v>48</v>
      </c>
      <c r="R9" s="16" t="s">
        <v>60</v>
      </c>
      <c r="S9" s="16" t="s">
        <v>60</v>
      </c>
      <c r="T9" s="16" t="s">
        <v>60</v>
      </c>
      <c r="U9" s="17" t="s">
        <v>8</v>
      </c>
      <c r="V9" s="17" t="s">
        <v>8</v>
      </c>
      <c r="W9" s="17" t="s">
        <v>8</v>
      </c>
      <c r="X9" s="17" t="s">
        <v>8</v>
      </c>
      <c r="Y9" s="17" t="s">
        <v>8</v>
      </c>
      <c r="Z9" s="17" t="s">
        <v>8</v>
      </c>
      <c r="AA9" s="17" t="s">
        <v>8</v>
      </c>
      <c r="AB9" s="17" t="s">
        <v>8</v>
      </c>
      <c r="AC9" s="17" t="s">
        <v>8</v>
      </c>
      <c r="AD9" s="18">
        <v>18</v>
      </c>
      <c r="AE9" s="19" t="s">
        <v>8</v>
      </c>
    </row>
    <row r="10" spans="2:31" ht="15.75" thickTop="1" x14ac:dyDescent="0.25">
      <c r="B10" s="177" t="s">
        <v>0</v>
      </c>
      <c r="C10" s="178"/>
      <c r="D10" s="178"/>
      <c r="E10" s="178"/>
      <c r="F10" s="178"/>
      <c r="G10" s="178"/>
      <c r="H10" s="178"/>
      <c r="I10" s="178"/>
      <c r="J10" s="178"/>
      <c r="K10" s="178"/>
      <c r="L10" s="179"/>
      <c r="N10" s="12" t="s">
        <v>23</v>
      </c>
      <c r="O10" s="13" t="s">
        <v>36</v>
      </c>
      <c r="P10" s="169"/>
      <c r="Q10" s="14" t="s">
        <v>49</v>
      </c>
      <c r="R10" s="16" t="s">
        <v>60</v>
      </c>
      <c r="S10" s="16" t="s">
        <v>60</v>
      </c>
      <c r="T10" s="16" t="s">
        <v>60</v>
      </c>
      <c r="U10" s="17" t="s">
        <v>8</v>
      </c>
      <c r="V10" s="17" t="s">
        <v>8</v>
      </c>
      <c r="W10" s="17" t="s">
        <v>8</v>
      </c>
      <c r="X10" s="17" t="s">
        <v>8</v>
      </c>
      <c r="Y10" s="17" t="s">
        <v>8</v>
      </c>
      <c r="Z10" s="17" t="s">
        <v>8</v>
      </c>
      <c r="AA10" s="17" t="s">
        <v>8</v>
      </c>
      <c r="AB10" s="17" t="s">
        <v>8</v>
      </c>
      <c r="AC10" s="17" t="s">
        <v>8</v>
      </c>
      <c r="AD10" s="18">
        <v>19</v>
      </c>
      <c r="AE10" s="19" t="s">
        <v>8</v>
      </c>
    </row>
    <row r="11" spans="2:31" x14ac:dyDescent="0.25">
      <c r="B11" s="180"/>
      <c r="C11" s="181"/>
      <c r="D11" s="181"/>
      <c r="E11" s="181"/>
      <c r="F11" s="181"/>
      <c r="G11" s="181"/>
      <c r="H11" s="181"/>
      <c r="I11" s="181"/>
      <c r="J11" s="181"/>
      <c r="K11" s="181"/>
      <c r="L11" s="182"/>
      <c r="N11" s="12" t="s">
        <v>24</v>
      </c>
      <c r="O11" s="13" t="s">
        <v>37</v>
      </c>
      <c r="P11" s="169" t="s">
        <v>43</v>
      </c>
      <c r="Q11" s="14" t="s">
        <v>50</v>
      </c>
      <c r="R11" s="16" t="s">
        <v>60</v>
      </c>
      <c r="S11" s="16" t="s">
        <v>60</v>
      </c>
      <c r="T11" s="16" t="s">
        <v>60</v>
      </c>
      <c r="U11" s="17" t="s">
        <v>8</v>
      </c>
      <c r="V11" s="17" t="s">
        <v>8</v>
      </c>
      <c r="W11" s="17" t="s">
        <v>8</v>
      </c>
      <c r="X11" s="17" t="s">
        <v>8</v>
      </c>
      <c r="Y11" s="17" t="s">
        <v>9</v>
      </c>
      <c r="Z11" s="17" t="s">
        <v>9</v>
      </c>
      <c r="AA11" s="17" t="s">
        <v>9</v>
      </c>
      <c r="AB11" s="17" t="s">
        <v>9</v>
      </c>
      <c r="AC11" s="17" t="s">
        <v>9</v>
      </c>
      <c r="AD11" s="18">
        <v>20</v>
      </c>
      <c r="AE11" s="19" t="s">
        <v>8</v>
      </c>
    </row>
    <row r="12" spans="2:31" ht="15.75" thickBot="1" x14ac:dyDescent="0.3">
      <c r="B12" s="183"/>
      <c r="C12" s="184"/>
      <c r="D12" s="184"/>
      <c r="E12" s="184"/>
      <c r="F12" s="184"/>
      <c r="G12" s="184"/>
      <c r="H12" s="184"/>
      <c r="I12" s="184"/>
      <c r="J12" s="184"/>
      <c r="K12" s="184"/>
      <c r="L12" s="185"/>
      <c r="N12" s="12" t="s">
        <v>25</v>
      </c>
      <c r="O12" s="13" t="s">
        <v>38</v>
      </c>
      <c r="P12" s="169"/>
      <c r="Q12" s="14" t="s">
        <v>51</v>
      </c>
      <c r="R12" s="16" t="s">
        <v>60</v>
      </c>
      <c r="S12" s="16" t="s">
        <v>60</v>
      </c>
      <c r="T12" s="16" t="s">
        <v>60</v>
      </c>
      <c r="U12" s="17" t="s">
        <v>8</v>
      </c>
      <c r="V12" s="17" t="s">
        <v>8</v>
      </c>
      <c r="W12" s="17" t="s">
        <v>8</v>
      </c>
      <c r="X12" s="17" t="s">
        <v>8</v>
      </c>
      <c r="Y12" s="17" t="s">
        <v>9</v>
      </c>
      <c r="Z12" s="17" t="s">
        <v>9</v>
      </c>
      <c r="AA12" s="17" t="s">
        <v>9</v>
      </c>
      <c r="AB12" s="17" t="s">
        <v>9</v>
      </c>
      <c r="AC12" s="17" t="s">
        <v>9</v>
      </c>
      <c r="AD12" s="18">
        <v>21</v>
      </c>
      <c r="AE12" s="19" t="s">
        <v>8</v>
      </c>
    </row>
    <row r="13" spans="2:31" ht="15.75" thickTop="1" x14ac:dyDescent="0.25">
      <c r="N13" s="12" t="s">
        <v>26</v>
      </c>
      <c r="O13" s="13" t="s">
        <v>39</v>
      </c>
      <c r="P13" s="169" t="s">
        <v>44</v>
      </c>
      <c r="Q13" s="14" t="s">
        <v>52</v>
      </c>
      <c r="R13" s="16" t="s">
        <v>60</v>
      </c>
      <c r="S13" s="16" t="s">
        <v>60</v>
      </c>
      <c r="T13" s="16" t="s">
        <v>60</v>
      </c>
      <c r="U13" s="17" t="s">
        <v>8</v>
      </c>
      <c r="V13" s="17" t="s">
        <v>8</v>
      </c>
      <c r="W13" s="17" t="s">
        <v>8</v>
      </c>
      <c r="X13" s="17" t="s">
        <v>8</v>
      </c>
      <c r="Y13" s="17" t="s">
        <v>9</v>
      </c>
      <c r="Z13" s="17" t="s">
        <v>9</v>
      </c>
      <c r="AA13" s="17" t="s">
        <v>9</v>
      </c>
      <c r="AB13" s="17" t="s">
        <v>9</v>
      </c>
      <c r="AC13" s="17" t="s">
        <v>9</v>
      </c>
      <c r="AD13" s="18">
        <v>22</v>
      </c>
      <c r="AE13" s="19" t="s">
        <v>8</v>
      </c>
    </row>
    <row r="14" spans="2:31" ht="15.75" x14ac:dyDescent="0.25">
      <c r="B14" s="2" t="str">
        <f>CONCATENATE("La ",E1," est organisée le ")</f>
        <v xml:space="preserve">La Compétition Régionale Normandie de PSP est organisée le </v>
      </c>
      <c r="G14" s="186" t="str">
        <f>E5</f>
        <v>Samedi 4 Avril 2020</v>
      </c>
      <c r="H14" s="187"/>
      <c r="N14" s="12" t="s">
        <v>27</v>
      </c>
      <c r="O14" s="13" t="s">
        <v>46</v>
      </c>
      <c r="P14" s="169"/>
      <c r="Q14" s="14" t="s">
        <v>53</v>
      </c>
      <c r="R14" s="16" t="s">
        <v>60</v>
      </c>
      <c r="S14" s="16" t="s">
        <v>60</v>
      </c>
      <c r="T14" s="16" t="s">
        <v>60</v>
      </c>
      <c r="U14" s="17" t="s">
        <v>8</v>
      </c>
      <c r="V14" s="17" t="s">
        <v>8</v>
      </c>
      <c r="W14" s="17" t="s">
        <v>8</v>
      </c>
      <c r="X14" s="17" t="s">
        <v>8</v>
      </c>
      <c r="Y14" s="17" t="s">
        <v>9</v>
      </c>
      <c r="Z14" s="17" t="s">
        <v>9</v>
      </c>
      <c r="AA14" s="17" t="s">
        <v>9</v>
      </c>
      <c r="AB14" s="17" t="s">
        <v>9</v>
      </c>
      <c r="AC14" s="17" t="s">
        <v>9</v>
      </c>
      <c r="AD14" s="18">
        <v>23</v>
      </c>
      <c r="AE14" s="19" t="s">
        <v>8</v>
      </c>
    </row>
    <row r="15" spans="2:31" ht="15.75" x14ac:dyDescent="0.25">
      <c r="B15" s="3" t="str">
        <f>CONCATENATE("Cette rencontre se déroulera à ",E7)</f>
        <v>Cette rencontre se déroulera à Piscine Boulingrin - Rouen (76)</v>
      </c>
      <c r="N15" s="12"/>
      <c r="O15" s="13" t="s">
        <v>40</v>
      </c>
      <c r="P15" s="12" t="s">
        <v>45</v>
      </c>
      <c r="Q15" s="14" t="s">
        <v>54</v>
      </c>
      <c r="R15" s="16" t="s">
        <v>60</v>
      </c>
      <c r="S15" s="16" t="s">
        <v>60</v>
      </c>
      <c r="T15" s="16" t="s">
        <v>60</v>
      </c>
      <c r="U15" s="17" t="s">
        <v>8</v>
      </c>
      <c r="V15" s="17" t="s">
        <v>8</v>
      </c>
      <c r="W15" s="17" t="s">
        <v>8</v>
      </c>
      <c r="X15" s="17" t="s">
        <v>8</v>
      </c>
      <c r="Y15" s="17" t="s">
        <v>9</v>
      </c>
      <c r="Z15" s="17" t="s">
        <v>9</v>
      </c>
      <c r="AA15" s="17" t="s">
        <v>9</v>
      </c>
      <c r="AB15" s="17" t="s">
        <v>9</v>
      </c>
      <c r="AC15" s="17" t="s">
        <v>9</v>
      </c>
      <c r="AD15" s="18">
        <v>24</v>
      </c>
      <c r="AE15" s="19" t="s">
        <v>8</v>
      </c>
    </row>
    <row r="16" spans="2:31" x14ac:dyDescent="0.25">
      <c r="B16" s="1" t="s">
        <v>1</v>
      </c>
      <c r="D16" s="171" t="s">
        <v>118</v>
      </c>
      <c r="E16" s="171"/>
      <c r="F16" s="171"/>
      <c r="G16" s="171"/>
      <c r="H16" s="171"/>
      <c r="I16" s="171"/>
      <c r="J16" s="171"/>
      <c r="K16" s="171"/>
      <c r="L16" s="171"/>
      <c r="AD16" s="18">
        <v>25</v>
      </c>
      <c r="AE16" s="19" t="s">
        <v>8</v>
      </c>
    </row>
    <row r="17" spans="2:31" x14ac:dyDescent="0.25">
      <c r="D17" s="20"/>
      <c r="E17" s="21"/>
      <c r="F17" s="21"/>
      <c r="G17" s="21"/>
      <c r="H17" s="21"/>
      <c r="I17" s="21"/>
      <c r="J17" s="21"/>
      <c r="K17" s="21"/>
      <c r="L17" s="21"/>
      <c r="AD17" s="18">
        <v>26</v>
      </c>
      <c r="AE17" s="19" t="s">
        <v>8</v>
      </c>
    </row>
    <row r="18" spans="2:31" x14ac:dyDescent="0.25">
      <c r="B18" s="1" t="s">
        <v>103</v>
      </c>
      <c r="AD18" s="18">
        <v>27</v>
      </c>
      <c r="AE18" s="19" t="s">
        <v>8</v>
      </c>
    </row>
    <row r="19" spans="2:31" ht="15.75" x14ac:dyDescent="0.25">
      <c r="C19" s="2" t="s">
        <v>2</v>
      </c>
      <c r="D19" s="2"/>
      <c r="E19" s="2"/>
      <c r="F19" s="2"/>
      <c r="G19" s="3"/>
      <c r="AD19" s="18">
        <v>28</v>
      </c>
      <c r="AE19" s="19" t="s">
        <v>8</v>
      </c>
    </row>
    <row r="20" spans="2:31" ht="15.75" x14ac:dyDescent="0.25">
      <c r="C20" s="2" t="s">
        <v>5</v>
      </c>
      <c r="D20" s="2"/>
      <c r="E20" s="2"/>
      <c r="F20" s="2"/>
      <c r="G20" s="3"/>
      <c r="AD20" s="18">
        <v>29</v>
      </c>
      <c r="AE20" s="19" t="s">
        <v>8</v>
      </c>
    </row>
    <row r="21" spans="2:31" ht="15.75" x14ac:dyDescent="0.25">
      <c r="C21" s="2" t="s">
        <v>3</v>
      </c>
      <c r="D21" s="2"/>
      <c r="E21" s="2"/>
      <c r="F21" s="2"/>
      <c r="G21" s="4"/>
      <c r="AD21" s="18">
        <v>30</v>
      </c>
      <c r="AE21" s="19" t="s">
        <v>8</v>
      </c>
    </row>
    <row r="22" spans="2:31" ht="15.75" x14ac:dyDescent="0.25">
      <c r="C22" s="172" t="s">
        <v>4</v>
      </c>
      <c r="D22" s="172"/>
      <c r="E22" s="172"/>
      <c r="F22" s="172"/>
      <c r="G22" s="172"/>
      <c r="AD22" s="18">
        <v>31</v>
      </c>
      <c r="AE22" s="19" t="s">
        <v>8</v>
      </c>
    </row>
    <row r="23" spans="2:31" ht="15.75" x14ac:dyDescent="0.25">
      <c r="C23" s="172"/>
      <c r="D23" s="172"/>
      <c r="E23" s="172"/>
      <c r="F23" s="172"/>
      <c r="G23" s="172"/>
      <c r="AD23" s="18">
        <v>32</v>
      </c>
      <c r="AE23" s="19" t="s">
        <v>8</v>
      </c>
    </row>
    <row r="24" spans="2:31" ht="15.75" x14ac:dyDescent="0.25">
      <c r="C24" s="2"/>
      <c r="D24" s="2"/>
      <c r="E24" s="2"/>
      <c r="F24" s="2"/>
      <c r="G24" s="2"/>
      <c r="AD24" s="18">
        <v>33</v>
      </c>
      <c r="AE24" s="19" t="s">
        <v>8</v>
      </c>
    </row>
    <row r="25" spans="2:31" ht="15.75" x14ac:dyDescent="0.25">
      <c r="C25" s="2"/>
      <c r="D25" s="2"/>
      <c r="E25" s="2"/>
      <c r="F25" s="2"/>
      <c r="G25" s="2"/>
      <c r="AD25" s="18">
        <v>34</v>
      </c>
      <c r="AE25" s="19" t="s">
        <v>8</v>
      </c>
    </row>
    <row r="26" spans="2:31" ht="15.75" x14ac:dyDescent="0.25">
      <c r="C26" s="2"/>
      <c r="D26" s="2"/>
      <c r="E26" s="2"/>
      <c r="F26" s="2"/>
      <c r="G26" s="2"/>
      <c r="AD26" s="18">
        <v>35</v>
      </c>
      <c r="AE26" s="19" t="s">
        <v>48</v>
      </c>
    </row>
    <row r="27" spans="2:31" x14ac:dyDescent="0.25">
      <c r="B27" s="6" t="s">
        <v>119</v>
      </c>
      <c r="AD27" s="18">
        <v>36</v>
      </c>
      <c r="AE27" s="19" t="s">
        <v>48</v>
      </c>
    </row>
    <row r="28" spans="2:31" x14ac:dyDescent="0.25">
      <c r="B28" s="6" t="s">
        <v>128</v>
      </c>
      <c r="AD28" s="18">
        <v>37</v>
      </c>
      <c r="AE28" s="19" t="s">
        <v>48</v>
      </c>
    </row>
    <row r="29" spans="2:31" x14ac:dyDescent="0.25">
      <c r="AD29" s="18">
        <v>38</v>
      </c>
      <c r="AE29" s="19" t="s">
        <v>48</v>
      </c>
    </row>
    <row r="30" spans="2:31" x14ac:dyDescent="0.25">
      <c r="B30" s="1" t="s">
        <v>6</v>
      </c>
      <c r="AD30" s="18">
        <v>39</v>
      </c>
      <c r="AE30" s="19" t="s">
        <v>48</v>
      </c>
    </row>
    <row r="31" spans="2:31" ht="15.75" x14ac:dyDescent="0.25">
      <c r="B31" s="7" t="s">
        <v>7</v>
      </c>
      <c r="C31" s="1" t="s">
        <v>10</v>
      </c>
      <c r="D31" s="1" t="s">
        <v>13</v>
      </c>
      <c r="E31" s="9" t="s">
        <v>14</v>
      </c>
      <c r="AD31" s="18">
        <v>40</v>
      </c>
      <c r="AE31" s="19" t="s">
        <v>49</v>
      </c>
    </row>
    <row r="32" spans="2:31" ht="15.75" x14ac:dyDescent="0.25">
      <c r="B32" s="7" t="s">
        <v>8</v>
      </c>
      <c r="C32" s="1" t="s">
        <v>11</v>
      </c>
      <c r="D32" s="1" t="s">
        <v>13</v>
      </c>
      <c r="E32" s="166">
        <v>44</v>
      </c>
      <c r="AD32" s="18">
        <v>41</v>
      </c>
      <c r="AE32" s="19" t="s">
        <v>49</v>
      </c>
    </row>
    <row r="33" spans="2:31" ht="15.75" x14ac:dyDescent="0.25">
      <c r="B33" s="7" t="s">
        <v>9</v>
      </c>
      <c r="C33" s="1" t="s">
        <v>12</v>
      </c>
      <c r="D33" s="1" t="s">
        <v>13</v>
      </c>
      <c r="E33" s="8">
        <f>E32+1</f>
        <v>45</v>
      </c>
      <c r="AD33" s="18">
        <v>42</v>
      </c>
      <c r="AE33" s="19" t="s">
        <v>49</v>
      </c>
    </row>
    <row r="34" spans="2:31" x14ac:dyDescent="0.25">
      <c r="B34" s="7"/>
      <c r="AD34" s="18">
        <v>43</v>
      </c>
      <c r="AE34" s="19" t="s">
        <v>49</v>
      </c>
    </row>
    <row r="35" spans="2:31" x14ac:dyDescent="0.25">
      <c r="AD35" s="18">
        <v>44</v>
      </c>
      <c r="AE35" s="19" t="s">
        <v>49</v>
      </c>
    </row>
    <row r="36" spans="2:31" x14ac:dyDescent="0.25">
      <c r="AD36" s="18">
        <v>45</v>
      </c>
      <c r="AE36" s="19" t="s">
        <v>50</v>
      </c>
    </row>
    <row r="37" spans="2:31" x14ac:dyDescent="0.25">
      <c r="AD37" s="18">
        <v>46</v>
      </c>
      <c r="AE37" s="19" t="s">
        <v>50</v>
      </c>
    </row>
    <row r="38" spans="2:31" x14ac:dyDescent="0.25">
      <c r="AD38" s="18">
        <v>47</v>
      </c>
      <c r="AE38" s="19" t="s">
        <v>50</v>
      </c>
    </row>
    <row r="39" spans="2:31" x14ac:dyDescent="0.25">
      <c r="AD39" s="18">
        <v>48</v>
      </c>
      <c r="AE39" s="19" t="s">
        <v>50</v>
      </c>
    </row>
    <row r="40" spans="2:31" s="22" customFormat="1" ht="30" customHeight="1" x14ac:dyDescent="0.25">
      <c r="B40" s="170" t="s">
        <v>123</v>
      </c>
      <c r="C40" s="170"/>
      <c r="D40" s="170"/>
      <c r="E40" s="170"/>
      <c r="F40" s="170"/>
      <c r="G40" s="170"/>
      <c r="H40" s="170"/>
      <c r="I40" s="170"/>
      <c r="J40" s="170"/>
      <c r="K40" s="170"/>
      <c r="L40" s="170"/>
      <c r="M40" s="170"/>
      <c r="AD40" s="23">
        <v>49</v>
      </c>
      <c r="AE40" s="24" t="s">
        <v>50</v>
      </c>
    </row>
    <row r="41" spans="2:31" ht="15" customHeight="1" x14ac:dyDescent="0.25">
      <c r="B41" s="188" t="s">
        <v>120</v>
      </c>
      <c r="C41" s="188"/>
      <c r="D41" s="188"/>
      <c r="E41" s="188"/>
      <c r="F41" s="188"/>
      <c r="G41" s="188"/>
      <c r="H41" s="188"/>
      <c r="I41" s="188"/>
      <c r="J41" s="188"/>
      <c r="K41" s="188"/>
      <c r="L41" s="188"/>
      <c r="M41" s="188"/>
      <c r="AD41" s="18">
        <v>50</v>
      </c>
      <c r="AE41" s="19" t="s">
        <v>51</v>
      </c>
    </row>
    <row r="42" spans="2:31" ht="60" customHeight="1" x14ac:dyDescent="0.25">
      <c r="B42" s="189" t="s">
        <v>59</v>
      </c>
      <c r="C42" s="189"/>
      <c r="D42" s="189"/>
      <c r="E42" s="189"/>
      <c r="F42" s="189"/>
      <c r="G42" s="189"/>
      <c r="H42" s="189"/>
      <c r="I42" s="189"/>
      <c r="J42" s="189"/>
      <c r="K42" s="189"/>
      <c r="L42" s="189"/>
      <c r="M42" s="189"/>
      <c r="AD42" s="18">
        <v>51</v>
      </c>
      <c r="AE42" s="19" t="s">
        <v>51</v>
      </c>
    </row>
    <row r="43" spans="2:31" x14ac:dyDescent="0.25">
      <c r="AD43" s="18">
        <v>52</v>
      </c>
      <c r="AE43" s="19" t="s">
        <v>51</v>
      </c>
    </row>
    <row r="44" spans="2:31" x14ac:dyDescent="0.25">
      <c r="B44" s="27" t="s">
        <v>121</v>
      </c>
      <c r="AD44" s="18">
        <v>53</v>
      </c>
      <c r="AE44" s="19" t="s">
        <v>51</v>
      </c>
    </row>
    <row r="45" spans="2:31" x14ac:dyDescent="0.25">
      <c r="AD45" s="18">
        <v>54</v>
      </c>
      <c r="AE45" s="19" t="s">
        <v>51</v>
      </c>
    </row>
    <row r="46" spans="2:31" ht="15.75" x14ac:dyDescent="0.25">
      <c r="B46" s="25" t="s">
        <v>56</v>
      </c>
      <c r="AD46" s="18">
        <v>55</v>
      </c>
      <c r="AE46" s="19" t="s">
        <v>52</v>
      </c>
    </row>
    <row r="47" spans="2:31" x14ac:dyDescent="0.25">
      <c r="AD47" s="18">
        <v>56</v>
      </c>
      <c r="AE47" s="19" t="s">
        <v>52</v>
      </c>
    </row>
    <row r="48" spans="2:31" x14ac:dyDescent="0.25">
      <c r="B48" s="5" t="s">
        <v>129</v>
      </c>
      <c r="AD48" s="18">
        <v>57</v>
      </c>
      <c r="AE48" s="19" t="s">
        <v>52</v>
      </c>
    </row>
    <row r="49" spans="1:31" x14ac:dyDescent="0.25">
      <c r="B49" s="1" t="s">
        <v>57</v>
      </c>
      <c r="AD49" s="18">
        <v>58</v>
      </c>
      <c r="AE49" s="19" t="s">
        <v>52</v>
      </c>
    </row>
    <row r="50" spans="1:31" x14ac:dyDescent="0.25">
      <c r="B50" s="26" t="s">
        <v>104</v>
      </c>
      <c r="AD50" s="18">
        <v>59</v>
      </c>
      <c r="AE50" s="19" t="s">
        <v>52</v>
      </c>
    </row>
    <row r="51" spans="1:31" x14ac:dyDescent="0.25">
      <c r="AD51" s="18">
        <v>60</v>
      </c>
      <c r="AE51" s="19" t="s">
        <v>53</v>
      </c>
    </row>
    <row r="52" spans="1:31" x14ac:dyDescent="0.25">
      <c r="AD52" s="18">
        <v>61</v>
      </c>
      <c r="AE52" s="19" t="s">
        <v>53</v>
      </c>
    </row>
    <row r="53" spans="1:31" x14ac:dyDescent="0.25">
      <c r="AD53" s="18">
        <v>62</v>
      </c>
      <c r="AE53" s="19" t="s">
        <v>53</v>
      </c>
    </row>
    <row r="54" spans="1:31" ht="117.75" customHeight="1" x14ac:dyDescent="0.25">
      <c r="B54" s="190" t="s">
        <v>130</v>
      </c>
      <c r="C54" s="190"/>
      <c r="D54" s="190"/>
      <c r="E54" s="190"/>
      <c r="F54" s="190"/>
      <c r="G54" s="190"/>
      <c r="H54" s="190"/>
      <c r="I54" s="190"/>
      <c r="J54" s="190"/>
      <c r="K54" s="190"/>
      <c r="L54" s="190"/>
      <c r="AD54" s="18">
        <v>63</v>
      </c>
      <c r="AE54" s="19" t="s">
        <v>53</v>
      </c>
    </row>
    <row r="55" spans="1:31" x14ac:dyDescent="0.25">
      <c r="AD55" s="18">
        <v>64</v>
      </c>
      <c r="AE55" s="19" t="s">
        <v>53</v>
      </c>
    </row>
    <row r="56" spans="1:31" x14ac:dyDescent="0.25">
      <c r="B56" s="191" t="s">
        <v>58</v>
      </c>
      <c r="C56" s="191"/>
      <c r="D56" s="191"/>
      <c r="E56" s="191"/>
      <c r="F56" s="191"/>
      <c r="G56" s="191"/>
      <c r="H56" s="191"/>
      <c r="I56" s="191"/>
      <c r="J56" s="191"/>
      <c r="K56" s="191"/>
      <c r="L56" s="191"/>
      <c r="AD56" s="18">
        <v>65</v>
      </c>
      <c r="AE56" s="19" t="s">
        <v>54</v>
      </c>
    </row>
    <row r="57" spans="1:31" ht="15" customHeight="1" x14ac:dyDescent="0.25">
      <c r="B57" s="192" t="s">
        <v>122</v>
      </c>
      <c r="C57" s="192"/>
      <c r="D57" s="192"/>
      <c r="E57" s="192"/>
      <c r="F57" s="192"/>
      <c r="G57" s="192"/>
      <c r="H57" s="192"/>
      <c r="I57" s="192"/>
      <c r="J57" s="192"/>
      <c r="K57" s="192"/>
      <c r="L57" s="192"/>
      <c r="AD57" s="18">
        <v>66</v>
      </c>
      <c r="AE57" s="19" t="s">
        <v>54</v>
      </c>
    </row>
    <row r="58" spans="1:31" x14ac:dyDescent="0.25">
      <c r="A58" s="173" t="s">
        <v>124</v>
      </c>
      <c r="B58" s="173"/>
      <c r="C58" s="173"/>
      <c r="D58" s="173"/>
      <c r="E58" s="173"/>
      <c r="F58" s="173"/>
      <c r="G58" s="173"/>
      <c r="H58" s="173"/>
      <c r="I58" s="173"/>
      <c r="J58" s="173"/>
      <c r="K58" s="173"/>
      <c r="L58" s="173"/>
      <c r="M58" s="173"/>
      <c r="AD58" s="18">
        <v>67</v>
      </c>
      <c r="AE58" s="19" t="s">
        <v>54</v>
      </c>
    </row>
    <row r="59" spans="1:31" x14ac:dyDescent="0.25">
      <c r="AD59" s="18">
        <v>68</v>
      </c>
      <c r="AE59" s="19" t="s">
        <v>54</v>
      </c>
    </row>
    <row r="60" spans="1:31" x14ac:dyDescent="0.25">
      <c r="AD60" s="18">
        <v>69</v>
      </c>
      <c r="AE60" s="19" t="s">
        <v>54</v>
      </c>
    </row>
    <row r="61" spans="1:31" x14ac:dyDescent="0.25">
      <c r="B61" s="167" t="s">
        <v>127</v>
      </c>
      <c r="AD61" s="18">
        <v>70</v>
      </c>
      <c r="AE61" s="19" t="s">
        <v>54</v>
      </c>
    </row>
    <row r="62" spans="1:31" x14ac:dyDescent="0.25">
      <c r="AD62" s="18">
        <v>71</v>
      </c>
      <c r="AE62" s="19" t="s">
        <v>54</v>
      </c>
    </row>
    <row r="63" spans="1:31" x14ac:dyDescent="0.25">
      <c r="AD63" s="18">
        <v>72</v>
      </c>
      <c r="AE63" s="19" t="s">
        <v>54</v>
      </c>
    </row>
    <row r="64" spans="1:31" x14ac:dyDescent="0.25">
      <c r="AD64" s="18">
        <v>73</v>
      </c>
      <c r="AE64" s="19" t="s">
        <v>54</v>
      </c>
    </row>
    <row r="65" spans="30:31" x14ac:dyDescent="0.25">
      <c r="AD65" s="18">
        <v>74</v>
      </c>
      <c r="AE65" s="19" t="s">
        <v>54</v>
      </c>
    </row>
  </sheetData>
  <sheetProtection password="C4B5" sheet="1" objects="1" scenarios="1"/>
  <mergeCells count="18">
    <mergeCell ref="A58:M58"/>
    <mergeCell ref="E1:L2"/>
    <mergeCell ref="E5:L6"/>
    <mergeCell ref="E7:L8"/>
    <mergeCell ref="B10:L12"/>
    <mergeCell ref="G14:H14"/>
    <mergeCell ref="C23:G23"/>
    <mergeCell ref="B41:M41"/>
    <mergeCell ref="B42:M42"/>
    <mergeCell ref="B54:L54"/>
    <mergeCell ref="B56:L56"/>
    <mergeCell ref="B57:L57"/>
    <mergeCell ref="P9:P10"/>
    <mergeCell ref="P11:P12"/>
    <mergeCell ref="P13:P14"/>
    <mergeCell ref="B40:M40"/>
    <mergeCell ref="D16:L16"/>
    <mergeCell ref="C22:G22"/>
  </mergeCells>
  <conditionalFormatting sqref="E5:L6">
    <cfRule type="containsText" dxfId="20" priority="2" operator="containsText" text="remplir date">
      <formula>NOT(ISERROR(SEARCH("remplir date",E5)))</formula>
    </cfRule>
  </conditionalFormatting>
  <conditionalFormatting sqref="E7">
    <cfRule type="containsText" dxfId="19" priority="1" operator="containsText" text="remplir lieu">
      <formula>NOT(ISERROR(SEARCH("remplir lieu",E7)))</formula>
    </cfRule>
  </conditionalFormatting>
  <pageMargins left="0.19685039370078741" right="0.19685039370078741" top="0.39370078740157483" bottom="0" header="0" footer="0"/>
  <pageSetup paperSize="9" orientation="landscape" verticalDpi="0" r:id="rId1"/>
  <headerFooter>
    <oddHeader>&amp;C&amp;G</oddHeader>
  </headerFooter>
  <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 operator="containsText" id="{BF98B8A0-C812-4EFA-B2DA-91BBE55B44F6}">
            <xm:f>NOT(ISERROR(SEARCH("remplir championnat",E1)))</xm:f>
            <xm:f>"remplir championnat"</xm:f>
            <x14:dxf>
              <font>
                <color auto="1"/>
              </font>
              <fill>
                <patternFill>
                  <bgColor theme="9" tint="0.59996337778862885"/>
                </patternFill>
              </fill>
            </x14:dxf>
          </x14:cfRule>
          <xm:sqref>E1:L2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showRowColHeaders="0" workbookViewId="0">
      <pane ySplit="8" topLeftCell="A9" activePane="bottomLeft" state="frozenSplit"/>
      <selection activeCell="A2" sqref="A2"/>
      <selection pane="bottomLeft" activeCell="L2" sqref="L2:M2"/>
    </sheetView>
  </sheetViews>
  <sheetFormatPr baseColWidth="10" defaultRowHeight="15" x14ac:dyDescent="0.25"/>
  <cols>
    <col min="1" max="1" width="3.7109375" style="1" customWidth="1"/>
    <col min="2" max="2" width="21.7109375" style="1" customWidth="1"/>
    <col min="3" max="3" width="20.7109375" style="1" customWidth="1"/>
    <col min="4" max="5" width="5.7109375" style="1" customWidth="1"/>
    <col min="6" max="6" width="12.7109375" style="1" customWidth="1"/>
    <col min="7" max="7" width="5.7109375" style="1" hidden="1" customWidth="1"/>
    <col min="8" max="8" width="5.7109375" style="1" customWidth="1"/>
    <col min="9" max="9" width="15.7109375" style="1" customWidth="1"/>
    <col min="10" max="10" width="10.7109375" style="1" customWidth="1"/>
    <col min="11" max="11" width="15.7109375" style="1" customWidth="1"/>
    <col min="12" max="12" width="12.7109375" style="1" customWidth="1"/>
    <col min="13" max="13" width="9.7109375" style="1" customWidth="1"/>
    <col min="14" max="16384" width="11.42578125" style="1"/>
  </cols>
  <sheetData>
    <row r="1" spans="1:13" ht="31.5" customHeight="1" thickTop="1" thickBot="1" x14ac:dyDescent="0.6">
      <c r="C1" s="193" t="s">
        <v>61</v>
      </c>
      <c r="D1" s="194"/>
      <c r="E1" s="194"/>
      <c r="F1" s="194"/>
      <c r="G1" s="194"/>
      <c r="H1" s="194"/>
      <c r="I1" s="194"/>
      <c r="J1" s="194"/>
      <c r="K1" s="194"/>
      <c r="L1" s="194"/>
      <c r="M1" s="195"/>
    </row>
    <row r="2" spans="1:13" ht="31.5" customHeight="1" thickTop="1" thickBot="1" x14ac:dyDescent="0.3">
      <c r="C2" s="53" t="s">
        <v>62</v>
      </c>
      <c r="D2" s="196"/>
      <c r="E2" s="197"/>
      <c r="F2" s="197"/>
      <c r="G2" s="197"/>
      <c r="H2" s="198"/>
      <c r="K2" s="53" t="s">
        <v>64</v>
      </c>
      <c r="L2" s="196"/>
      <c r="M2" s="198"/>
    </row>
    <row r="3" spans="1:13" ht="15.75" thickBot="1" x14ac:dyDescent="0.3"/>
    <row r="4" spans="1:13" ht="31.5" customHeight="1" thickBot="1" x14ac:dyDescent="0.3">
      <c r="C4" s="53" t="s">
        <v>63</v>
      </c>
      <c r="D4" s="199"/>
      <c r="E4" s="200"/>
      <c r="F4" s="200"/>
      <c r="G4" s="200"/>
      <c r="H4" s="201"/>
      <c r="J4" s="53" t="s">
        <v>65</v>
      </c>
      <c r="K4" s="199"/>
      <c r="L4" s="200"/>
      <c r="M4" s="201"/>
    </row>
    <row r="5" spans="1:13" ht="31.5" customHeight="1" x14ac:dyDescent="0.35">
      <c r="A5" s="54" t="str">
        <f>Description!E1</f>
        <v>Compétition Régionale Normandie de PSP</v>
      </c>
      <c r="M5" s="55" t="str">
        <f>CONCATENATE("à ",Description!E7)</f>
        <v>à Piscine Boulingrin - Rouen (76)</v>
      </c>
    </row>
    <row r="6" spans="1:13" ht="15.75" thickBot="1" x14ac:dyDescent="0.3">
      <c r="C6" s="173" t="str">
        <f>Description!E5</f>
        <v>Samedi 4 Avril 2020</v>
      </c>
      <c r="D6" s="173"/>
      <c r="E6" s="173"/>
      <c r="F6" s="173"/>
      <c r="I6" s="56">
        <v>2020</v>
      </c>
    </row>
    <row r="7" spans="1:13" ht="31.5" customHeight="1" thickTop="1" thickBot="1" x14ac:dyDescent="0.3">
      <c r="B7" s="57" t="s">
        <v>66</v>
      </c>
      <c r="C7" s="29" t="s">
        <v>67</v>
      </c>
      <c r="D7" s="29" t="s">
        <v>68</v>
      </c>
      <c r="E7" s="29" t="s">
        <v>69</v>
      </c>
      <c r="F7" s="28" t="s">
        <v>70</v>
      </c>
      <c r="G7" s="29"/>
      <c r="H7" s="29" t="s">
        <v>28</v>
      </c>
      <c r="I7" s="29" t="s">
        <v>71</v>
      </c>
      <c r="J7" s="28" t="s">
        <v>72</v>
      </c>
      <c r="K7" s="28" t="s">
        <v>73</v>
      </c>
      <c r="L7" s="29" t="s">
        <v>74</v>
      </c>
      <c r="M7" s="5"/>
    </row>
    <row r="8" spans="1:13" ht="15.75" thickTop="1" x14ac:dyDescent="0.25">
      <c r="A8" s="58" t="s">
        <v>75</v>
      </c>
      <c r="B8" s="59" t="s">
        <v>76</v>
      </c>
      <c r="C8" s="59" t="s">
        <v>77</v>
      </c>
      <c r="D8" s="30" t="s">
        <v>80</v>
      </c>
      <c r="E8" s="59"/>
      <c r="F8" s="33">
        <v>31052</v>
      </c>
      <c r="G8" s="59">
        <f>YEAR(F8)</f>
        <v>1985</v>
      </c>
      <c r="H8" s="60">
        <f>$I$6-G8</f>
        <v>35</v>
      </c>
      <c r="I8" s="34" t="s">
        <v>82</v>
      </c>
      <c r="J8" s="34" t="s">
        <v>83</v>
      </c>
      <c r="K8" s="33">
        <v>43470</v>
      </c>
      <c r="L8" s="35" t="s">
        <v>84</v>
      </c>
      <c r="M8" s="36" t="str">
        <f t="shared" ref="M8:M61" si="0">IF(B8="","",IF(OR(B8="", C8="",D8="",F8="",I8="",J8="",K8="",L8=""),"incomplet","valide"))</f>
        <v>valide</v>
      </c>
    </row>
    <row r="9" spans="1:13" ht="15.75" thickBot="1" x14ac:dyDescent="0.3">
      <c r="A9" s="61" t="s">
        <v>75</v>
      </c>
      <c r="B9" s="62" t="s">
        <v>78</v>
      </c>
      <c r="C9" s="62" t="s">
        <v>79</v>
      </c>
      <c r="D9" s="44" t="s">
        <v>81</v>
      </c>
      <c r="E9" s="62"/>
      <c r="F9" s="45">
        <v>32827</v>
      </c>
      <c r="G9" s="63">
        <f t="shared" ref="G9:G72" si="1">YEAR(F9)</f>
        <v>1989</v>
      </c>
      <c r="H9" s="64">
        <f t="shared" ref="H9" si="2">$I$6-G9</f>
        <v>31</v>
      </c>
      <c r="I9" s="46" t="s">
        <v>85</v>
      </c>
      <c r="J9" s="46" t="s">
        <v>86</v>
      </c>
      <c r="K9" s="45">
        <v>43723</v>
      </c>
      <c r="L9" s="47" t="s">
        <v>87</v>
      </c>
      <c r="M9" s="36" t="str">
        <f t="shared" si="0"/>
        <v>valide</v>
      </c>
    </row>
    <row r="10" spans="1:13" ht="15.75" thickTop="1" x14ac:dyDescent="0.25">
      <c r="A10" s="65">
        <v>1</v>
      </c>
      <c r="B10" s="76"/>
      <c r="C10" s="76"/>
      <c r="D10" s="48"/>
      <c r="E10" s="76" t="str">
        <f>IF(ISBLANK(B10),"",$D$2)</f>
        <v/>
      </c>
      <c r="F10" s="76"/>
      <c r="G10" s="67">
        <f t="shared" si="1"/>
        <v>1900</v>
      </c>
      <c r="H10" s="68" t="str">
        <f>IF(B10="","",$I$6-G10)</f>
        <v/>
      </c>
      <c r="I10" s="49"/>
      <c r="J10" s="49"/>
      <c r="K10" s="50"/>
      <c r="L10" s="51"/>
      <c r="M10" s="36" t="str">
        <f t="shared" si="0"/>
        <v/>
      </c>
    </row>
    <row r="11" spans="1:13" x14ac:dyDescent="0.25">
      <c r="A11" s="69">
        <v>2</v>
      </c>
      <c r="B11" s="77"/>
      <c r="C11" s="77"/>
      <c r="D11" s="31"/>
      <c r="E11" s="77" t="str">
        <f t="shared" ref="E11:E74" si="3">IF(ISBLANK(B11),"",$D$2)</f>
        <v/>
      </c>
      <c r="F11" s="77"/>
      <c r="G11" s="70">
        <f t="shared" si="1"/>
        <v>1900</v>
      </c>
      <c r="H11" s="71" t="str">
        <f t="shared" ref="H11:H74" si="4">IF(B11="","",$I$6-G11)</f>
        <v/>
      </c>
      <c r="I11" s="38"/>
      <c r="J11" s="38"/>
      <c r="K11" s="39"/>
      <c r="L11" s="40"/>
      <c r="M11" s="36" t="str">
        <f t="shared" si="0"/>
        <v/>
      </c>
    </row>
    <row r="12" spans="1:13" x14ac:dyDescent="0.25">
      <c r="A12" s="69">
        <v>3</v>
      </c>
      <c r="B12" s="77"/>
      <c r="C12" s="77"/>
      <c r="D12" s="31"/>
      <c r="E12" s="77" t="str">
        <f t="shared" si="3"/>
        <v/>
      </c>
      <c r="F12" s="77"/>
      <c r="G12" s="70">
        <f t="shared" si="1"/>
        <v>1900</v>
      </c>
      <c r="H12" s="71" t="str">
        <f t="shared" si="4"/>
        <v/>
      </c>
      <c r="I12" s="38"/>
      <c r="J12" s="38"/>
      <c r="K12" s="39"/>
      <c r="L12" s="40"/>
      <c r="M12" s="36" t="str">
        <f t="shared" si="0"/>
        <v/>
      </c>
    </row>
    <row r="13" spans="1:13" x14ac:dyDescent="0.25">
      <c r="A13" s="69">
        <v>4</v>
      </c>
      <c r="B13" s="77"/>
      <c r="C13" s="77"/>
      <c r="D13" s="31"/>
      <c r="E13" s="77" t="str">
        <f t="shared" si="3"/>
        <v/>
      </c>
      <c r="F13" s="77"/>
      <c r="G13" s="70">
        <f t="shared" si="1"/>
        <v>1900</v>
      </c>
      <c r="H13" s="71" t="str">
        <f t="shared" si="4"/>
        <v/>
      </c>
      <c r="I13" s="38"/>
      <c r="J13" s="38"/>
      <c r="K13" s="39"/>
      <c r="L13" s="40"/>
      <c r="M13" s="36" t="str">
        <f t="shared" si="0"/>
        <v/>
      </c>
    </row>
    <row r="14" spans="1:13" x14ac:dyDescent="0.25">
      <c r="A14" s="69">
        <v>5</v>
      </c>
      <c r="B14" s="77"/>
      <c r="C14" s="77"/>
      <c r="D14" s="31"/>
      <c r="E14" s="77" t="str">
        <f t="shared" si="3"/>
        <v/>
      </c>
      <c r="F14" s="77"/>
      <c r="G14" s="70">
        <f t="shared" si="1"/>
        <v>1900</v>
      </c>
      <c r="H14" s="71" t="str">
        <f t="shared" si="4"/>
        <v/>
      </c>
      <c r="I14" s="38"/>
      <c r="J14" s="38"/>
      <c r="K14" s="52"/>
      <c r="L14" s="40"/>
      <c r="M14" s="36" t="str">
        <f t="shared" si="0"/>
        <v/>
      </c>
    </row>
    <row r="15" spans="1:13" x14ac:dyDescent="0.25">
      <c r="A15" s="69">
        <v>6</v>
      </c>
      <c r="B15" s="77"/>
      <c r="C15" s="77"/>
      <c r="D15" s="31"/>
      <c r="E15" s="77" t="str">
        <f t="shared" si="3"/>
        <v/>
      </c>
      <c r="F15" s="77"/>
      <c r="G15" s="70">
        <f t="shared" si="1"/>
        <v>1900</v>
      </c>
      <c r="H15" s="71" t="str">
        <f t="shared" si="4"/>
        <v/>
      </c>
      <c r="I15" s="38"/>
      <c r="J15" s="38"/>
      <c r="K15" s="39"/>
      <c r="L15" s="40"/>
      <c r="M15" s="36" t="str">
        <f t="shared" si="0"/>
        <v/>
      </c>
    </row>
    <row r="16" spans="1:13" x14ac:dyDescent="0.25">
      <c r="A16" s="69">
        <v>7</v>
      </c>
      <c r="B16" s="77"/>
      <c r="C16" s="77"/>
      <c r="D16" s="31"/>
      <c r="E16" s="77" t="str">
        <f t="shared" si="3"/>
        <v/>
      </c>
      <c r="F16" s="77"/>
      <c r="G16" s="70">
        <f t="shared" si="1"/>
        <v>1900</v>
      </c>
      <c r="H16" s="71" t="str">
        <f t="shared" si="4"/>
        <v/>
      </c>
      <c r="I16" s="38"/>
      <c r="J16" s="38"/>
      <c r="K16" s="39"/>
      <c r="L16" s="40"/>
      <c r="M16" s="36" t="str">
        <f t="shared" si="0"/>
        <v/>
      </c>
    </row>
    <row r="17" spans="1:13" x14ac:dyDescent="0.25">
      <c r="A17" s="69">
        <v>8</v>
      </c>
      <c r="B17" s="77"/>
      <c r="C17" s="77"/>
      <c r="D17" s="31"/>
      <c r="E17" s="77" t="str">
        <f t="shared" si="3"/>
        <v/>
      </c>
      <c r="F17" s="77"/>
      <c r="G17" s="70">
        <f t="shared" si="1"/>
        <v>1900</v>
      </c>
      <c r="H17" s="71" t="str">
        <f t="shared" si="4"/>
        <v/>
      </c>
      <c r="I17" s="38"/>
      <c r="J17" s="38"/>
      <c r="K17" s="39"/>
      <c r="L17" s="40"/>
      <c r="M17" s="36" t="str">
        <f t="shared" si="0"/>
        <v/>
      </c>
    </row>
    <row r="18" spans="1:13" x14ac:dyDescent="0.25">
      <c r="A18" s="69">
        <v>9</v>
      </c>
      <c r="B18" s="77"/>
      <c r="C18" s="77"/>
      <c r="D18" s="31"/>
      <c r="E18" s="77" t="str">
        <f t="shared" si="3"/>
        <v/>
      </c>
      <c r="F18" s="77"/>
      <c r="G18" s="70">
        <f t="shared" si="1"/>
        <v>1900</v>
      </c>
      <c r="H18" s="71" t="str">
        <f t="shared" si="4"/>
        <v/>
      </c>
      <c r="I18" s="38"/>
      <c r="J18" s="38"/>
      <c r="K18" s="39"/>
      <c r="L18" s="40"/>
      <c r="M18" s="36" t="str">
        <f t="shared" si="0"/>
        <v/>
      </c>
    </row>
    <row r="19" spans="1:13" x14ac:dyDescent="0.25">
      <c r="A19" s="69">
        <v>10</v>
      </c>
      <c r="B19" s="77"/>
      <c r="C19" s="77"/>
      <c r="D19" s="31"/>
      <c r="E19" s="77" t="str">
        <f t="shared" si="3"/>
        <v/>
      </c>
      <c r="F19" s="77"/>
      <c r="G19" s="70">
        <f t="shared" si="1"/>
        <v>1900</v>
      </c>
      <c r="H19" s="71" t="str">
        <f t="shared" si="4"/>
        <v/>
      </c>
      <c r="I19" s="38"/>
      <c r="J19" s="38"/>
      <c r="K19" s="39"/>
      <c r="L19" s="40"/>
      <c r="M19" s="36" t="str">
        <f t="shared" si="0"/>
        <v/>
      </c>
    </row>
    <row r="20" spans="1:13" x14ac:dyDescent="0.25">
      <c r="A20" s="69">
        <v>11</v>
      </c>
      <c r="B20" s="77"/>
      <c r="C20" s="77"/>
      <c r="D20" s="31"/>
      <c r="E20" s="77" t="str">
        <f t="shared" si="3"/>
        <v/>
      </c>
      <c r="F20" s="77"/>
      <c r="G20" s="70">
        <f t="shared" si="1"/>
        <v>1900</v>
      </c>
      <c r="H20" s="71" t="str">
        <f t="shared" si="4"/>
        <v/>
      </c>
      <c r="I20" s="38"/>
      <c r="J20" s="38"/>
      <c r="K20" s="39"/>
      <c r="L20" s="40"/>
      <c r="M20" s="36" t="str">
        <f t="shared" si="0"/>
        <v/>
      </c>
    </row>
    <row r="21" spans="1:13" x14ac:dyDescent="0.25">
      <c r="A21" s="69">
        <v>12</v>
      </c>
      <c r="B21" s="77"/>
      <c r="C21" s="77"/>
      <c r="D21" s="31"/>
      <c r="E21" s="77" t="str">
        <f t="shared" si="3"/>
        <v/>
      </c>
      <c r="F21" s="77"/>
      <c r="G21" s="70">
        <f t="shared" si="1"/>
        <v>1900</v>
      </c>
      <c r="H21" s="71" t="str">
        <f t="shared" si="4"/>
        <v/>
      </c>
      <c r="I21" s="38"/>
      <c r="J21" s="38"/>
      <c r="K21" s="39"/>
      <c r="L21" s="40"/>
      <c r="M21" s="36" t="str">
        <f t="shared" si="0"/>
        <v/>
      </c>
    </row>
    <row r="22" spans="1:13" x14ac:dyDescent="0.25">
      <c r="A22" s="69">
        <v>13</v>
      </c>
      <c r="B22" s="77"/>
      <c r="C22" s="77"/>
      <c r="D22" s="31"/>
      <c r="E22" s="77" t="str">
        <f t="shared" si="3"/>
        <v/>
      </c>
      <c r="F22" s="77"/>
      <c r="G22" s="70">
        <f t="shared" si="1"/>
        <v>1900</v>
      </c>
      <c r="H22" s="71" t="str">
        <f t="shared" si="4"/>
        <v/>
      </c>
      <c r="I22" s="38"/>
      <c r="J22" s="38"/>
      <c r="K22" s="39"/>
      <c r="L22" s="40"/>
      <c r="M22" s="36" t="str">
        <f t="shared" si="0"/>
        <v/>
      </c>
    </row>
    <row r="23" spans="1:13" x14ac:dyDescent="0.25">
      <c r="A23" s="69">
        <v>14</v>
      </c>
      <c r="B23" s="77"/>
      <c r="C23" s="77"/>
      <c r="D23" s="31"/>
      <c r="E23" s="77" t="str">
        <f t="shared" si="3"/>
        <v/>
      </c>
      <c r="F23" s="77"/>
      <c r="G23" s="70">
        <f t="shared" si="1"/>
        <v>1900</v>
      </c>
      <c r="H23" s="71" t="str">
        <f t="shared" si="4"/>
        <v/>
      </c>
      <c r="I23" s="38"/>
      <c r="J23" s="38"/>
      <c r="K23" s="39"/>
      <c r="L23" s="40"/>
      <c r="M23" s="36" t="str">
        <f t="shared" si="0"/>
        <v/>
      </c>
    </row>
    <row r="24" spans="1:13" x14ac:dyDescent="0.25">
      <c r="A24" s="69">
        <v>15</v>
      </c>
      <c r="B24" s="77"/>
      <c r="C24" s="77"/>
      <c r="D24" s="31"/>
      <c r="E24" s="77" t="str">
        <f t="shared" si="3"/>
        <v/>
      </c>
      <c r="F24" s="77"/>
      <c r="G24" s="70">
        <f t="shared" si="1"/>
        <v>1900</v>
      </c>
      <c r="H24" s="71" t="str">
        <f t="shared" si="4"/>
        <v/>
      </c>
      <c r="I24" s="38"/>
      <c r="J24" s="38"/>
      <c r="K24" s="39"/>
      <c r="L24" s="40"/>
      <c r="M24" s="36" t="str">
        <f t="shared" si="0"/>
        <v/>
      </c>
    </row>
    <row r="25" spans="1:13" x14ac:dyDescent="0.25">
      <c r="A25" s="69">
        <v>16</v>
      </c>
      <c r="B25" s="77"/>
      <c r="C25" s="77"/>
      <c r="D25" s="31"/>
      <c r="E25" s="77" t="str">
        <f t="shared" si="3"/>
        <v/>
      </c>
      <c r="F25" s="77"/>
      <c r="G25" s="70">
        <f t="shared" si="1"/>
        <v>1900</v>
      </c>
      <c r="H25" s="71" t="str">
        <f t="shared" si="4"/>
        <v/>
      </c>
      <c r="I25" s="38"/>
      <c r="J25" s="38"/>
      <c r="K25" s="39"/>
      <c r="L25" s="40"/>
      <c r="M25" s="36" t="str">
        <f t="shared" si="0"/>
        <v/>
      </c>
    </row>
    <row r="26" spans="1:13" x14ac:dyDescent="0.25">
      <c r="A26" s="69">
        <v>17</v>
      </c>
      <c r="B26" s="77"/>
      <c r="C26" s="77"/>
      <c r="D26" s="31"/>
      <c r="E26" s="77" t="str">
        <f t="shared" si="3"/>
        <v/>
      </c>
      <c r="F26" s="77"/>
      <c r="G26" s="70">
        <f t="shared" si="1"/>
        <v>1900</v>
      </c>
      <c r="H26" s="71" t="str">
        <f t="shared" si="4"/>
        <v/>
      </c>
      <c r="I26" s="38"/>
      <c r="J26" s="38"/>
      <c r="K26" s="39"/>
      <c r="L26" s="40"/>
      <c r="M26" s="36" t="str">
        <f t="shared" si="0"/>
        <v/>
      </c>
    </row>
    <row r="27" spans="1:13" x14ac:dyDescent="0.25">
      <c r="A27" s="69">
        <v>18</v>
      </c>
      <c r="B27" s="77"/>
      <c r="C27" s="77"/>
      <c r="D27" s="31"/>
      <c r="E27" s="77" t="str">
        <f t="shared" si="3"/>
        <v/>
      </c>
      <c r="F27" s="77"/>
      <c r="G27" s="70">
        <f t="shared" si="1"/>
        <v>1900</v>
      </c>
      <c r="H27" s="71" t="str">
        <f t="shared" si="4"/>
        <v/>
      </c>
      <c r="I27" s="38"/>
      <c r="J27" s="38"/>
      <c r="K27" s="39"/>
      <c r="L27" s="40"/>
      <c r="M27" s="36" t="str">
        <f t="shared" si="0"/>
        <v/>
      </c>
    </row>
    <row r="28" spans="1:13" x14ac:dyDescent="0.25">
      <c r="A28" s="69">
        <v>19</v>
      </c>
      <c r="B28" s="77"/>
      <c r="C28" s="77"/>
      <c r="D28" s="31"/>
      <c r="E28" s="77" t="str">
        <f t="shared" si="3"/>
        <v/>
      </c>
      <c r="F28" s="77"/>
      <c r="G28" s="70">
        <f t="shared" si="1"/>
        <v>1900</v>
      </c>
      <c r="H28" s="71" t="str">
        <f t="shared" si="4"/>
        <v/>
      </c>
      <c r="I28" s="38"/>
      <c r="J28" s="38"/>
      <c r="K28" s="39"/>
      <c r="L28" s="40"/>
      <c r="M28" s="36" t="str">
        <f t="shared" si="0"/>
        <v/>
      </c>
    </row>
    <row r="29" spans="1:13" x14ac:dyDescent="0.25">
      <c r="A29" s="69">
        <v>20</v>
      </c>
      <c r="B29" s="77"/>
      <c r="C29" s="77"/>
      <c r="D29" s="31"/>
      <c r="E29" s="77" t="str">
        <f t="shared" si="3"/>
        <v/>
      </c>
      <c r="F29" s="77"/>
      <c r="G29" s="70">
        <f t="shared" si="1"/>
        <v>1900</v>
      </c>
      <c r="H29" s="71" t="str">
        <f t="shared" si="4"/>
        <v/>
      </c>
      <c r="I29" s="38"/>
      <c r="J29" s="38"/>
      <c r="K29" s="39"/>
      <c r="L29" s="40"/>
      <c r="M29" s="36" t="str">
        <f t="shared" si="0"/>
        <v/>
      </c>
    </row>
    <row r="30" spans="1:13" x14ac:dyDescent="0.25">
      <c r="A30" s="69">
        <v>21</v>
      </c>
      <c r="B30" s="77"/>
      <c r="C30" s="77"/>
      <c r="D30" s="31"/>
      <c r="E30" s="77" t="str">
        <f t="shared" si="3"/>
        <v/>
      </c>
      <c r="F30" s="77"/>
      <c r="G30" s="70">
        <f t="shared" si="1"/>
        <v>1900</v>
      </c>
      <c r="H30" s="71" t="str">
        <f t="shared" si="4"/>
        <v/>
      </c>
      <c r="I30" s="38"/>
      <c r="J30" s="38"/>
      <c r="K30" s="39"/>
      <c r="L30" s="40"/>
      <c r="M30" s="36" t="str">
        <f t="shared" si="0"/>
        <v/>
      </c>
    </row>
    <row r="31" spans="1:13" x14ac:dyDescent="0.25">
      <c r="A31" s="69">
        <v>22</v>
      </c>
      <c r="B31" s="77"/>
      <c r="C31" s="77"/>
      <c r="D31" s="31"/>
      <c r="E31" s="77" t="str">
        <f t="shared" si="3"/>
        <v/>
      </c>
      <c r="F31" s="77"/>
      <c r="G31" s="70">
        <f t="shared" si="1"/>
        <v>1900</v>
      </c>
      <c r="H31" s="71" t="str">
        <f t="shared" si="4"/>
        <v/>
      </c>
      <c r="I31" s="38"/>
      <c r="J31" s="38"/>
      <c r="K31" s="39"/>
      <c r="L31" s="40"/>
      <c r="M31" s="36" t="str">
        <f t="shared" si="0"/>
        <v/>
      </c>
    </row>
    <row r="32" spans="1:13" x14ac:dyDescent="0.25">
      <c r="A32" s="69">
        <v>23</v>
      </c>
      <c r="B32" s="77"/>
      <c r="C32" s="77"/>
      <c r="D32" s="31"/>
      <c r="E32" s="77" t="str">
        <f t="shared" si="3"/>
        <v/>
      </c>
      <c r="F32" s="77"/>
      <c r="G32" s="70">
        <f t="shared" si="1"/>
        <v>1900</v>
      </c>
      <c r="H32" s="71" t="str">
        <f t="shared" si="4"/>
        <v/>
      </c>
      <c r="I32" s="38"/>
      <c r="J32" s="38"/>
      <c r="K32" s="39"/>
      <c r="L32" s="40"/>
      <c r="M32" s="36" t="str">
        <f t="shared" si="0"/>
        <v/>
      </c>
    </row>
    <row r="33" spans="1:13" x14ac:dyDescent="0.25">
      <c r="A33" s="69">
        <v>24</v>
      </c>
      <c r="B33" s="77"/>
      <c r="C33" s="77"/>
      <c r="D33" s="31"/>
      <c r="E33" s="77" t="str">
        <f t="shared" si="3"/>
        <v/>
      </c>
      <c r="F33" s="77"/>
      <c r="G33" s="70">
        <f t="shared" si="1"/>
        <v>1900</v>
      </c>
      <c r="H33" s="71" t="str">
        <f t="shared" si="4"/>
        <v/>
      </c>
      <c r="I33" s="38"/>
      <c r="J33" s="38"/>
      <c r="K33" s="39"/>
      <c r="L33" s="40"/>
      <c r="M33" s="36" t="str">
        <f t="shared" si="0"/>
        <v/>
      </c>
    </row>
    <row r="34" spans="1:13" x14ac:dyDescent="0.25">
      <c r="A34" s="69">
        <v>25</v>
      </c>
      <c r="B34" s="77"/>
      <c r="C34" s="77"/>
      <c r="D34" s="31"/>
      <c r="E34" s="77" t="str">
        <f t="shared" si="3"/>
        <v/>
      </c>
      <c r="F34" s="77"/>
      <c r="G34" s="70">
        <f t="shared" si="1"/>
        <v>1900</v>
      </c>
      <c r="H34" s="71" t="str">
        <f t="shared" si="4"/>
        <v/>
      </c>
      <c r="I34" s="38"/>
      <c r="J34" s="38"/>
      <c r="K34" s="39"/>
      <c r="L34" s="40"/>
      <c r="M34" s="36" t="str">
        <f t="shared" si="0"/>
        <v/>
      </c>
    </row>
    <row r="35" spans="1:13" x14ac:dyDescent="0.25">
      <c r="A35" s="69">
        <v>26</v>
      </c>
      <c r="B35" s="77"/>
      <c r="C35" s="77"/>
      <c r="D35" s="31"/>
      <c r="E35" s="77" t="str">
        <f t="shared" si="3"/>
        <v/>
      </c>
      <c r="F35" s="77"/>
      <c r="G35" s="70">
        <f t="shared" si="1"/>
        <v>1900</v>
      </c>
      <c r="H35" s="71" t="str">
        <f t="shared" si="4"/>
        <v/>
      </c>
      <c r="I35" s="38"/>
      <c r="J35" s="38"/>
      <c r="K35" s="39"/>
      <c r="L35" s="40"/>
      <c r="M35" s="36" t="str">
        <f t="shared" si="0"/>
        <v/>
      </c>
    </row>
    <row r="36" spans="1:13" x14ac:dyDescent="0.25">
      <c r="A36" s="69">
        <v>27</v>
      </c>
      <c r="B36" s="77"/>
      <c r="C36" s="77"/>
      <c r="D36" s="31"/>
      <c r="E36" s="77" t="str">
        <f t="shared" si="3"/>
        <v/>
      </c>
      <c r="F36" s="77"/>
      <c r="G36" s="70">
        <f t="shared" si="1"/>
        <v>1900</v>
      </c>
      <c r="H36" s="71" t="str">
        <f t="shared" si="4"/>
        <v/>
      </c>
      <c r="I36" s="38"/>
      <c r="J36" s="38"/>
      <c r="K36" s="39"/>
      <c r="L36" s="40"/>
      <c r="M36" s="36" t="str">
        <f t="shared" si="0"/>
        <v/>
      </c>
    </row>
    <row r="37" spans="1:13" x14ac:dyDescent="0.25">
      <c r="A37" s="69">
        <v>28</v>
      </c>
      <c r="B37" s="77"/>
      <c r="C37" s="77"/>
      <c r="D37" s="31"/>
      <c r="E37" s="77" t="str">
        <f t="shared" si="3"/>
        <v/>
      </c>
      <c r="F37" s="77"/>
      <c r="G37" s="70">
        <f t="shared" si="1"/>
        <v>1900</v>
      </c>
      <c r="H37" s="71" t="str">
        <f t="shared" si="4"/>
        <v/>
      </c>
      <c r="I37" s="38"/>
      <c r="J37" s="38"/>
      <c r="K37" s="39"/>
      <c r="L37" s="40"/>
      <c r="M37" s="36" t="str">
        <f t="shared" si="0"/>
        <v/>
      </c>
    </row>
    <row r="38" spans="1:13" x14ac:dyDescent="0.25">
      <c r="A38" s="69">
        <v>29</v>
      </c>
      <c r="B38" s="77"/>
      <c r="C38" s="77"/>
      <c r="D38" s="31"/>
      <c r="E38" s="77" t="str">
        <f t="shared" si="3"/>
        <v/>
      </c>
      <c r="F38" s="77"/>
      <c r="G38" s="70">
        <f t="shared" si="1"/>
        <v>1900</v>
      </c>
      <c r="H38" s="71" t="str">
        <f t="shared" si="4"/>
        <v/>
      </c>
      <c r="I38" s="38"/>
      <c r="J38" s="38"/>
      <c r="K38" s="39"/>
      <c r="L38" s="40"/>
      <c r="M38" s="36" t="str">
        <f t="shared" si="0"/>
        <v/>
      </c>
    </row>
    <row r="39" spans="1:13" x14ac:dyDescent="0.25">
      <c r="A39" s="69">
        <v>30</v>
      </c>
      <c r="B39" s="77"/>
      <c r="C39" s="77"/>
      <c r="D39" s="31"/>
      <c r="E39" s="77" t="str">
        <f t="shared" si="3"/>
        <v/>
      </c>
      <c r="F39" s="77"/>
      <c r="G39" s="70">
        <f t="shared" si="1"/>
        <v>1900</v>
      </c>
      <c r="H39" s="71" t="str">
        <f t="shared" si="4"/>
        <v/>
      </c>
      <c r="I39" s="38"/>
      <c r="J39" s="38"/>
      <c r="K39" s="39"/>
      <c r="L39" s="40"/>
      <c r="M39" s="36" t="str">
        <f t="shared" si="0"/>
        <v/>
      </c>
    </row>
    <row r="40" spans="1:13" x14ac:dyDescent="0.25">
      <c r="A40" s="69">
        <v>31</v>
      </c>
      <c r="B40" s="77"/>
      <c r="C40" s="77"/>
      <c r="D40" s="31"/>
      <c r="E40" s="77" t="str">
        <f t="shared" si="3"/>
        <v/>
      </c>
      <c r="F40" s="77"/>
      <c r="G40" s="70">
        <f t="shared" si="1"/>
        <v>1900</v>
      </c>
      <c r="H40" s="71" t="str">
        <f t="shared" si="4"/>
        <v/>
      </c>
      <c r="I40" s="38"/>
      <c r="J40" s="38"/>
      <c r="K40" s="39"/>
      <c r="L40" s="40"/>
      <c r="M40" s="36" t="str">
        <f t="shared" si="0"/>
        <v/>
      </c>
    </row>
    <row r="41" spans="1:13" x14ac:dyDescent="0.25">
      <c r="A41" s="69">
        <v>32</v>
      </c>
      <c r="B41" s="77"/>
      <c r="C41" s="77"/>
      <c r="D41" s="31"/>
      <c r="E41" s="77" t="str">
        <f t="shared" si="3"/>
        <v/>
      </c>
      <c r="F41" s="77"/>
      <c r="G41" s="70">
        <f t="shared" si="1"/>
        <v>1900</v>
      </c>
      <c r="H41" s="71" t="str">
        <f t="shared" si="4"/>
        <v/>
      </c>
      <c r="I41" s="38"/>
      <c r="J41" s="38"/>
      <c r="K41" s="39"/>
      <c r="L41" s="40"/>
      <c r="M41" s="36" t="str">
        <f t="shared" si="0"/>
        <v/>
      </c>
    </row>
    <row r="42" spans="1:13" x14ac:dyDescent="0.25">
      <c r="A42" s="69">
        <v>33</v>
      </c>
      <c r="B42" s="77"/>
      <c r="C42" s="77"/>
      <c r="D42" s="31"/>
      <c r="E42" s="77" t="str">
        <f t="shared" si="3"/>
        <v/>
      </c>
      <c r="F42" s="77"/>
      <c r="G42" s="70">
        <f t="shared" si="1"/>
        <v>1900</v>
      </c>
      <c r="H42" s="71" t="str">
        <f t="shared" si="4"/>
        <v/>
      </c>
      <c r="I42" s="38"/>
      <c r="J42" s="38"/>
      <c r="K42" s="39"/>
      <c r="L42" s="40"/>
      <c r="M42" s="36" t="str">
        <f t="shared" si="0"/>
        <v/>
      </c>
    </row>
    <row r="43" spans="1:13" x14ac:dyDescent="0.25">
      <c r="A43" s="69">
        <v>34</v>
      </c>
      <c r="B43" s="77"/>
      <c r="C43" s="77"/>
      <c r="D43" s="31"/>
      <c r="E43" s="77" t="str">
        <f t="shared" si="3"/>
        <v/>
      </c>
      <c r="F43" s="77"/>
      <c r="G43" s="70">
        <f t="shared" si="1"/>
        <v>1900</v>
      </c>
      <c r="H43" s="71" t="str">
        <f t="shared" si="4"/>
        <v/>
      </c>
      <c r="I43" s="38"/>
      <c r="J43" s="38"/>
      <c r="K43" s="39"/>
      <c r="L43" s="40"/>
      <c r="M43" s="36" t="str">
        <f t="shared" si="0"/>
        <v/>
      </c>
    </row>
    <row r="44" spans="1:13" x14ac:dyDescent="0.25">
      <c r="A44" s="69">
        <v>35</v>
      </c>
      <c r="B44" s="77"/>
      <c r="C44" s="77"/>
      <c r="D44" s="31"/>
      <c r="E44" s="77" t="str">
        <f t="shared" si="3"/>
        <v/>
      </c>
      <c r="F44" s="77"/>
      <c r="G44" s="70">
        <f t="shared" si="1"/>
        <v>1900</v>
      </c>
      <c r="H44" s="71" t="str">
        <f t="shared" si="4"/>
        <v/>
      </c>
      <c r="I44" s="38"/>
      <c r="J44" s="38"/>
      <c r="K44" s="39"/>
      <c r="L44" s="40"/>
      <c r="M44" s="36" t="str">
        <f t="shared" si="0"/>
        <v/>
      </c>
    </row>
    <row r="45" spans="1:13" x14ac:dyDescent="0.25">
      <c r="A45" s="69">
        <v>36</v>
      </c>
      <c r="B45" s="77"/>
      <c r="C45" s="77"/>
      <c r="D45" s="31"/>
      <c r="E45" s="77" t="str">
        <f t="shared" si="3"/>
        <v/>
      </c>
      <c r="F45" s="77"/>
      <c r="G45" s="70">
        <f t="shared" si="1"/>
        <v>1900</v>
      </c>
      <c r="H45" s="71" t="str">
        <f t="shared" si="4"/>
        <v/>
      </c>
      <c r="I45" s="38"/>
      <c r="J45" s="38"/>
      <c r="K45" s="39"/>
      <c r="L45" s="40"/>
      <c r="M45" s="36" t="str">
        <f t="shared" si="0"/>
        <v/>
      </c>
    </row>
    <row r="46" spans="1:13" x14ac:dyDescent="0.25">
      <c r="A46" s="69">
        <v>37</v>
      </c>
      <c r="B46" s="77"/>
      <c r="C46" s="77"/>
      <c r="D46" s="31"/>
      <c r="E46" s="77" t="str">
        <f t="shared" si="3"/>
        <v/>
      </c>
      <c r="F46" s="77"/>
      <c r="G46" s="70">
        <f t="shared" si="1"/>
        <v>1900</v>
      </c>
      <c r="H46" s="71" t="str">
        <f t="shared" si="4"/>
        <v/>
      </c>
      <c r="I46" s="38"/>
      <c r="J46" s="38"/>
      <c r="K46" s="39"/>
      <c r="L46" s="40"/>
      <c r="M46" s="36" t="str">
        <f t="shared" si="0"/>
        <v/>
      </c>
    </row>
    <row r="47" spans="1:13" x14ac:dyDescent="0.25">
      <c r="A47" s="69">
        <v>38</v>
      </c>
      <c r="B47" s="77"/>
      <c r="C47" s="77"/>
      <c r="D47" s="31"/>
      <c r="E47" s="77" t="str">
        <f t="shared" si="3"/>
        <v/>
      </c>
      <c r="F47" s="77"/>
      <c r="G47" s="70">
        <f t="shared" si="1"/>
        <v>1900</v>
      </c>
      <c r="H47" s="71" t="str">
        <f t="shared" si="4"/>
        <v/>
      </c>
      <c r="I47" s="38"/>
      <c r="J47" s="38"/>
      <c r="K47" s="39"/>
      <c r="L47" s="40"/>
      <c r="M47" s="36" t="str">
        <f t="shared" si="0"/>
        <v/>
      </c>
    </row>
    <row r="48" spans="1:13" x14ac:dyDescent="0.25">
      <c r="A48" s="69">
        <v>39</v>
      </c>
      <c r="B48" s="77"/>
      <c r="C48" s="77"/>
      <c r="D48" s="31"/>
      <c r="E48" s="77" t="str">
        <f t="shared" si="3"/>
        <v/>
      </c>
      <c r="F48" s="77"/>
      <c r="G48" s="70">
        <f t="shared" si="1"/>
        <v>1900</v>
      </c>
      <c r="H48" s="71" t="str">
        <f t="shared" si="4"/>
        <v/>
      </c>
      <c r="I48" s="38"/>
      <c r="J48" s="38"/>
      <c r="K48" s="39"/>
      <c r="L48" s="40"/>
      <c r="M48" s="36" t="str">
        <f t="shared" si="0"/>
        <v/>
      </c>
    </row>
    <row r="49" spans="1:13" x14ac:dyDescent="0.25">
      <c r="A49" s="69">
        <v>40</v>
      </c>
      <c r="B49" s="77"/>
      <c r="C49" s="77"/>
      <c r="D49" s="31"/>
      <c r="E49" s="77" t="str">
        <f t="shared" si="3"/>
        <v/>
      </c>
      <c r="F49" s="77"/>
      <c r="G49" s="70">
        <f t="shared" si="1"/>
        <v>1900</v>
      </c>
      <c r="H49" s="71" t="str">
        <f t="shared" si="4"/>
        <v/>
      </c>
      <c r="I49" s="38"/>
      <c r="J49" s="38"/>
      <c r="K49" s="39"/>
      <c r="L49" s="40"/>
      <c r="M49" s="36" t="str">
        <f t="shared" si="0"/>
        <v/>
      </c>
    </row>
    <row r="50" spans="1:13" x14ac:dyDescent="0.25">
      <c r="A50" s="69">
        <v>41</v>
      </c>
      <c r="B50" s="77"/>
      <c r="C50" s="77"/>
      <c r="D50" s="31"/>
      <c r="E50" s="77" t="str">
        <f t="shared" si="3"/>
        <v/>
      </c>
      <c r="F50" s="77"/>
      <c r="G50" s="70">
        <f t="shared" si="1"/>
        <v>1900</v>
      </c>
      <c r="H50" s="71" t="str">
        <f t="shared" si="4"/>
        <v/>
      </c>
      <c r="I50" s="38"/>
      <c r="J50" s="38"/>
      <c r="K50" s="39"/>
      <c r="L50" s="40"/>
      <c r="M50" s="36" t="str">
        <f t="shared" si="0"/>
        <v/>
      </c>
    </row>
    <row r="51" spans="1:13" x14ac:dyDescent="0.25">
      <c r="A51" s="69">
        <v>42</v>
      </c>
      <c r="B51" s="77"/>
      <c r="C51" s="77"/>
      <c r="D51" s="31"/>
      <c r="E51" s="77" t="str">
        <f t="shared" si="3"/>
        <v/>
      </c>
      <c r="F51" s="77"/>
      <c r="G51" s="70">
        <f t="shared" si="1"/>
        <v>1900</v>
      </c>
      <c r="H51" s="71" t="str">
        <f t="shared" si="4"/>
        <v/>
      </c>
      <c r="I51" s="38"/>
      <c r="J51" s="38"/>
      <c r="K51" s="39"/>
      <c r="L51" s="40"/>
      <c r="M51" s="36" t="str">
        <f t="shared" si="0"/>
        <v/>
      </c>
    </row>
    <row r="52" spans="1:13" x14ac:dyDescent="0.25">
      <c r="A52" s="69">
        <v>43</v>
      </c>
      <c r="B52" s="77"/>
      <c r="C52" s="77"/>
      <c r="D52" s="31"/>
      <c r="E52" s="77" t="str">
        <f t="shared" si="3"/>
        <v/>
      </c>
      <c r="F52" s="77"/>
      <c r="G52" s="70">
        <f t="shared" si="1"/>
        <v>1900</v>
      </c>
      <c r="H52" s="71" t="str">
        <f t="shared" si="4"/>
        <v/>
      </c>
      <c r="I52" s="38"/>
      <c r="J52" s="38"/>
      <c r="K52" s="39"/>
      <c r="L52" s="40"/>
      <c r="M52" s="36" t="str">
        <f t="shared" si="0"/>
        <v/>
      </c>
    </row>
    <row r="53" spans="1:13" x14ac:dyDescent="0.25">
      <c r="A53" s="69">
        <v>44</v>
      </c>
      <c r="B53" s="77"/>
      <c r="C53" s="77"/>
      <c r="D53" s="31"/>
      <c r="E53" s="77" t="str">
        <f t="shared" si="3"/>
        <v/>
      </c>
      <c r="F53" s="77"/>
      <c r="G53" s="70">
        <f t="shared" si="1"/>
        <v>1900</v>
      </c>
      <c r="H53" s="71" t="str">
        <f t="shared" si="4"/>
        <v/>
      </c>
      <c r="I53" s="38"/>
      <c r="J53" s="38"/>
      <c r="K53" s="39"/>
      <c r="L53" s="40"/>
      <c r="M53" s="36" t="str">
        <f t="shared" si="0"/>
        <v/>
      </c>
    </row>
    <row r="54" spans="1:13" x14ac:dyDescent="0.25">
      <c r="A54" s="69">
        <v>45</v>
      </c>
      <c r="B54" s="77"/>
      <c r="C54" s="77"/>
      <c r="D54" s="31"/>
      <c r="E54" s="77" t="str">
        <f t="shared" si="3"/>
        <v/>
      </c>
      <c r="F54" s="77"/>
      <c r="G54" s="70">
        <f t="shared" si="1"/>
        <v>1900</v>
      </c>
      <c r="H54" s="71" t="str">
        <f t="shared" si="4"/>
        <v/>
      </c>
      <c r="I54" s="38"/>
      <c r="J54" s="38"/>
      <c r="K54" s="39"/>
      <c r="L54" s="40"/>
      <c r="M54" s="36" t="str">
        <f t="shared" si="0"/>
        <v/>
      </c>
    </row>
    <row r="55" spans="1:13" x14ac:dyDescent="0.25">
      <c r="A55" s="69">
        <v>46</v>
      </c>
      <c r="B55" s="77"/>
      <c r="C55" s="77"/>
      <c r="D55" s="31"/>
      <c r="E55" s="77" t="str">
        <f t="shared" si="3"/>
        <v/>
      </c>
      <c r="F55" s="77"/>
      <c r="G55" s="70">
        <f t="shared" si="1"/>
        <v>1900</v>
      </c>
      <c r="H55" s="71" t="str">
        <f t="shared" si="4"/>
        <v/>
      </c>
      <c r="I55" s="38"/>
      <c r="J55" s="38"/>
      <c r="K55" s="39"/>
      <c r="L55" s="40"/>
      <c r="M55" s="36" t="str">
        <f t="shared" si="0"/>
        <v/>
      </c>
    </row>
    <row r="56" spans="1:13" x14ac:dyDescent="0.25">
      <c r="A56" s="69">
        <v>47</v>
      </c>
      <c r="B56" s="77"/>
      <c r="C56" s="77"/>
      <c r="D56" s="31"/>
      <c r="E56" s="77" t="str">
        <f t="shared" si="3"/>
        <v/>
      </c>
      <c r="F56" s="77"/>
      <c r="G56" s="70">
        <f t="shared" si="1"/>
        <v>1900</v>
      </c>
      <c r="H56" s="71" t="str">
        <f t="shared" si="4"/>
        <v/>
      </c>
      <c r="I56" s="38"/>
      <c r="J56" s="38"/>
      <c r="K56" s="39"/>
      <c r="L56" s="40"/>
      <c r="M56" s="36" t="str">
        <f t="shared" si="0"/>
        <v/>
      </c>
    </row>
    <row r="57" spans="1:13" x14ac:dyDescent="0.25">
      <c r="A57" s="69">
        <v>48</v>
      </c>
      <c r="B57" s="77"/>
      <c r="C57" s="77"/>
      <c r="D57" s="31"/>
      <c r="E57" s="77" t="str">
        <f t="shared" si="3"/>
        <v/>
      </c>
      <c r="F57" s="77"/>
      <c r="G57" s="70">
        <f t="shared" si="1"/>
        <v>1900</v>
      </c>
      <c r="H57" s="71" t="str">
        <f t="shared" si="4"/>
        <v/>
      </c>
      <c r="I57" s="38"/>
      <c r="J57" s="38"/>
      <c r="K57" s="39"/>
      <c r="L57" s="40"/>
      <c r="M57" s="36" t="str">
        <f t="shared" si="0"/>
        <v/>
      </c>
    </row>
    <row r="58" spans="1:13" x14ac:dyDescent="0.25">
      <c r="A58" s="69">
        <v>49</v>
      </c>
      <c r="B58" s="77"/>
      <c r="C58" s="77"/>
      <c r="D58" s="31"/>
      <c r="E58" s="77" t="str">
        <f t="shared" si="3"/>
        <v/>
      </c>
      <c r="F58" s="77"/>
      <c r="G58" s="70">
        <f t="shared" si="1"/>
        <v>1900</v>
      </c>
      <c r="H58" s="71" t="str">
        <f t="shared" si="4"/>
        <v/>
      </c>
      <c r="I58" s="38"/>
      <c r="J58" s="38"/>
      <c r="K58" s="39"/>
      <c r="L58" s="40"/>
      <c r="M58" s="36" t="str">
        <f t="shared" si="0"/>
        <v/>
      </c>
    </row>
    <row r="59" spans="1:13" x14ac:dyDescent="0.25">
      <c r="A59" s="69">
        <v>50</v>
      </c>
      <c r="B59" s="77"/>
      <c r="C59" s="77"/>
      <c r="D59" s="31"/>
      <c r="E59" s="77" t="str">
        <f t="shared" si="3"/>
        <v/>
      </c>
      <c r="F59" s="77"/>
      <c r="G59" s="70">
        <f t="shared" si="1"/>
        <v>1900</v>
      </c>
      <c r="H59" s="71" t="str">
        <f t="shared" si="4"/>
        <v/>
      </c>
      <c r="I59" s="38"/>
      <c r="J59" s="38"/>
      <c r="K59" s="39"/>
      <c r="L59" s="40"/>
      <c r="M59" s="36" t="str">
        <f t="shared" si="0"/>
        <v/>
      </c>
    </row>
    <row r="60" spans="1:13" x14ac:dyDescent="0.25">
      <c r="A60" s="69">
        <v>51</v>
      </c>
      <c r="B60" s="77"/>
      <c r="C60" s="77"/>
      <c r="D60" s="31"/>
      <c r="E60" s="77" t="str">
        <f t="shared" si="3"/>
        <v/>
      </c>
      <c r="F60" s="77"/>
      <c r="G60" s="70">
        <f t="shared" si="1"/>
        <v>1900</v>
      </c>
      <c r="H60" s="71" t="str">
        <f t="shared" si="4"/>
        <v/>
      </c>
      <c r="I60" s="38"/>
      <c r="J60" s="38"/>
      <c r="K60" s="39"/>
      <c r="L60" s="40"/>
      <c r="M60" s="36" t="str">
        <f t="shared" si="0"/>
        <v/>
      </c>
    </row>
    <row r="61" spans="1:13" x14ac:dyDescent="0.25">
      <c r="A61" s="69">
        <v>52</v>
      </c>
      <c r="B61" s="77"/>
      <c r="C61" s="77"/>
      <c r="D61" s="31"/>
      <c r="E61" s="77" t="str">
        <f t="shared" si="3"/>
        <v/>
      </c>
      <c r="F61" s="77"/>
      <c r="G61" s="70">
        <f t="shared" si="1"/>
        <v>1900</v>
      </c>
      <c r="H61" s="71" t="str">
        <f t="shared" si="4"/>
        <v/>
      </c>
      <c r="I61" s="38"/>
      <c r="J61" s="38"/>
      <c r="K61" s="39"/>
      <c r="L61" s="40"/>
      <c r="M61" s="36" t="str">
        <f t="shared" si="0"/>
        <v/>
      </c>
    </row>
    <row r="62" spans="1:13" x14ac:dyDescent="0.25">
      <c r="A62" s="69">
        <v>53</v>
      </c>
      <c r="B62" s="77"/>
      <c r="C62" s="77"/>
      <c r="D62" s="31"/>
      <c r="E62" s="77" t="str">
        <f t="shared" si="3"/>
        <v/>
      </c>
      <c r="F62" s="77"/>
      <c r="G62" s="70">
        <f t="shared" si="1"/>
        <v>1900</v>
      </c>
      <c r="H62" s="71" t="str">
        <f t="shared" si="4"/>
        <v/>
      </c>
      <c r="I62" s="38"/>
      <c r="J62" s="38"/>
      <c r="K62" s="39"/>
      <c r="L62" s="40"/>
      <c r="M62" s="36" t="str">
        <f>IF(B62="","",IF(OR(B62="", C62="",D2="",F62="",I62="",J62="",K62="",L62=""),"incomplet","valide"))</f>
        <v/>
      </c>
    </row>
    <row r="63" spans="1:13" x14ac:dyDescent="0.25">
      <c r="A63" s="69">
        <v>54</v>
      </c>
      <c r="B63" s="77"/>
      <c r="C63" s="77"/>
      <c r="D63" s="31"/>
      <c r="E63" s="77" t="str">
        <f t="shared" si="3"/>
        <v/>
      </c>
      <c r="F63" s="77"/>
      <c r="G63" s="70">
        <f t="shared" si="1"/>
        <v>1900</v>
      </c>
      <c r="H63" s="71" t="str">
        <f t="shared" si="4"/>
        <v/>
      </c>
      <c r="I63" s="38"/>
      <c r="J63" s="38"/>
      <c r="K63" s="39"/>
      <c r="L63" s="40"/>
      <c r="M63" s="36" t="str">
        <f t="shared" ref="M63:M109" si="5">IF(B63="","",IF(OR(B63="", C63="",D63="",F63="",I63="",J63="",K63="",L63=""),"incomplet","valide"))</f>
        <v/>
      </c>
    </row>
    <row r="64" spans="1:13" x14ac:dyDescent="0.25">
      <c r="A64" s="69">
        <v>55</v>
      </c>
      <c r="B64" s="77"/>
      <c r="C64" s="77"/>
      <c r="D64" s="31"/>
      <c r="E64" s="77" t="str">
        <f t="shared" si="3"/>
        <v/>
      </c>
      <c r="F64" s="77"/>
      <c r="G64" s="70">
        <f t="shared" si="1"/>
        <v>1900</v>
      </c>
      <c r="H64" s="71" t="str">
        <f t="shared" si="4"/>
        <v/>
      </c>
      <c r="I64" s="38"/>
      <c r="J64" s="38"/>
      <c r="K64" s="39"/>
      <c r="L64" s="40"/>
      <c r="M64" s="36" t="str">
        <f t="shared" si="5"/>
        <v/>
      </c>
    </row>
    <row r="65" spans="1:13" x14ac:dyDescent="0.25">
      <c r="A65" s="69">
        <v>56</v>
      </c>
      <c r="B65" s="77"/>
      <c r="C65" s="77"/>
      <c r="D65" s="31"/>
      <c r="E65" s="77" t="str">
        <f t="shared" si="3"/>
        <v/>
      </c>
      <c r="F65" s="77"/>
      <c r="G65" s="70">
        <f t="shared" si="1"/>
        <v>1900</v>
      </c>
      <c r="H65" s="71" t="str">
        <f t="shared" si="4"/>
        <v/>
      </c>
      <c r="I65" s="38"/>
      <c r="J65" s="38"/>
      <c r="K65" s="39"/>
      <c r="L65" s="40"/>
      <c r="M65" s="36" t="str">
        <f t="shared" si="5"/>
        <v/>
      </c>
    </row>
    <row r="66" spans="1:13" x14ac:dyDescent="0.25">
      <c r="A66" s="69">
        <v>57</v>
      </c>
      <c r="B66" s="77"/>
      <c r="C66" s="77"/>
      <c r="D66" s="31"/>
      <c r="E66" s="77" t="str">
        <f t="shared" si="3"/>
        <v/>
      </c>
      <c r="F66" s="77"/>
      <c r="G66" s="70">
        <f t="shared" si="1"/>
        <v>1900</v>
      </c>
      <c r="H66" s="71" t="str">
        <f t="shared" si="4"/>
        <v/>
      </c>
      <c r="I66" s="38"/>
      <c r="J66" s="38"/>
      <c r="K66" s="39"/>
      <c r="L66" s="40"/>
      <c r="M66" s="36" t="str">
        <f t="shared" si="5"/>
        <v/>
      </c>
    </row>
    <row r="67" spans="1:13" x14ac:dyDescent="0.25">
      <c r="A67" s="69">
        <v>58</v>
      </c>
      <c r="B67" s="77"/>
      <c r="C67" s="77"/>
      <c r="D67" s="31"/>
      <c r="E67" s="77" t="str">
        <f t="shared" si="3"/>
        <v/>
      </c>
      <c r="F67" s="77"/>
      <c r="G67" s="70">
        <f t="shared" si="1"/>
        <v>1900</v>
      </c>
      <c r="H67" s="71" t="str">
        <f t="shared" si="4"/>
        <v/>
      </c>
      <c r="I67" s="38"/>
      <c r="J67" s="38"/>
      <c r="K67" s="39"/>
      <c r="L67" s="40"/>
      <c r="M67" s="36" t="str">
        <f t="shared" si="5"/>
        <v/>
      </c>
    </row>
    <row r="68" spans="1:13" x14ac:dyDescent="0.25">
      <c r="A68" s="69">
        <v>59</v>
      </c>
      <c r="B68" s="77"/>
      <c r="C68" s="77"/>
      <c r="D68" s="31"/>
      <c r="E68" s="77" t="str">
        <f t="shared" si="3"/>
        <v/>
      </c>
      <c r="F68" s="77"/>
      <c r="G68" s="70">
        <f t="shared" si="1"/>
        <v>1900</v>
      </c>
      <c r="H68" s="71" t="str">
        <f t="shared" si="4"/>
        <v/>
      </c>
      <c r="I68" s="38"/>
      <c r="J68" s="38"/>
      <c r="K68" s="39"/>
      <c r="L68" s="40"/>
      <c r="M68" s="36" t="str">
        <f t="shared" si="5"/>
        <v/>
      </c>
    </row>
    <row r="69" spans="1:13" x14ac:dyDescent="0.25">
      <c r="A69" s="69">
        <v>60</v>
      </c>
      <c r="B69" s="77"/>
      <c r="C69" s="77"/>
      <c r="D69" s="31"/>
      <c r="E69" s="77" t="str">
        <f t="shared" si="3"/>
        <v/>
      </c>
      <c r="F69" s="77"/>
      <c r="G69" s="70">
        <f t="shared" si="1"/>
        <v>1900</v>
      </c>
      <c r="H69" s="71" t="str">
        <f t="shared" si="4"/>
        <v/>
      </c>
      <c r="I69" s="38"/>
      <c r="J69" s="38"/>
      <c r="K69" s="39"/>
      <c r="L69" s="40"/>
      <c r="M69" s="36" t="str">
        <f t="shared" si="5"/>
        <v/>
      </c>
    </row>
    <row r="70" spans="1:13" x14ac:dyDescent="0.25">
      <c r="A70" s="69">
        <v>61</v>
      </c>
      <c r="B70" s="77"/>
      <c r="C70" s="77"/>
      <c r="D70" s="31"/>
      <c r="E70" s="77" t="str">
        <f t="shared" si="3"/>
        <v/>
      </c>
      <c r="F70" s="77"/>
      <c r="G70" s="70">
        <f t="shared" si="1"/>
        <v>1900</v>
      </c>
      <c r="H70" s="71" t="str">
        <f t="shared" si="4"/>
        <v/>
      </c>
      <c r="I70" s="38"/>
      <c r="J70" s="38"/>
      <c r="K70" s="39"/>
      <c r="L70" s="40"/>
      <c r="M70" s="36" t="str">
        <f t="shared" si="5"/>
        <v/>
      </c>
    </row>
    <row r="71" spans="1:13" x14ac:dyDescent="0.25">
      <c r="A71" s="69">
        <v>62</v>
      </c>
      <c r="B71" s="77"/>
      <c r="C71" s="77"/>
      <c r="D71" s="31"/>
      <c r="E71" s="77" t="str">
        <f t="shared" si="3"/>
        <v/>
      </c>
      <c r="F71" s="77"/>
      <c r="G71" s="70">
        <f t="shared" si="1"/>
        <v>1900</v>
      </c>
      <c r="H71" s="71" t="str">
        <f t="shared" si="4"/>
        <v/>
      </c>
      <c r="I71" s="38"/>
      <c r="J71" s="38"/>
      <c r="K71" s="39"/>
      <c r="L71" s="40"/>
      <c r="M71" s="36" t="str">
        <f t="shared" si="5"/>
        <v/>
      </c>
    </row>
    <row r="72" spans="1:13" x14ac:dyDescent="0.25">
      <c r="A72" s="69">
        <v>63</v>
      </c>
      <c r="B72" s="77"/>
      <c r="C72" s="77"/>
      <c r="D72" s="31"/>
      <c r="E72" s="77" t="str">
        <f t="shared" si="3"/>
        <v/>
      </c>
      <c r="F72" s="77"/>
      <c r="G72" s="70">
        <f t="shared" si="1"/>
        <v>1900</v>
      </c>
      <c r="H72" s="71" t="str">
        <f t="shared" si="4"/>
        <v/>
      </c>
      <c r="I72" s="38"/>
      <c r="J72" s="38"/>
      <c r="K72" s="39"/>
      <c r="L72" s="40"/>
      <c r="M72" s="36" t="str">
        <f t="shared" si="5"/>
        <v/>
      </c>
    </row>
    <row r="73" spans="1:13" x14ac:dyDescent="0.25">
      <c r="A73" s="69">
        <v>64</v>
      </c>
      <c r="B73" s="77"/>
      <c r="C73" s="77"/>
      <c r="D73" s="31"/>
      <c r="E73" s="77" t="str">
        <f t="shared" si="3"/>
        <v/>
      </c>
      <c r="F73" s="77"/>
      <c r="G73" s="70">
        <f t="shared" ref="G73:G109" si="6">YEAR(F73)</f>
        <v>1900</v>
      </c>
      <c r="H73" s="71" t="str">
        <f t="shared" si="4"/>
        <v/>
      </c>
      <c r="I73" s="38"/>
      <c r="J73" s="38"/>
      <c r="K73" s="39"/>
      <c r="L73" s="40"/>
      <c r="M73" s="36" t="str">
        <f t="shared" si="5"/>
        <v/>
      </c>
    </row>
    <row r="74" spans="1:13" x14ac:dyDescent="0.25">
      <c r="A74" s="69">
        <v>65</v>
      </c>
      <c r="B74" s="77"/>
      <c r="C74" s="77"/>
      <c r="D74" s="31"/>
      <c r="E74" s="77" t="str">
        <f t="shared" si="3"/>
        <v/>
      </c>
      <c r="F74" s="77"/>
      <c r="G74" s="70">
        <f t="shared" si="6"/>
        <v>1900</v>
      </c>
      <c r="H74" s="71" t="str">
        <f t="shared" si="4"/>
        <v/>
      </c>
      <c r="I74" s="38"/>
      <c r="J74" s="38"/>
      <c r="K74" s="39"/>
      <c r="L74" s="40"/>
      <c r="M74" s="36" t="str">
        <f t="shared" si="5"/>
        <v/>
      </c>
    </row>
    <row r="75" spans="1:13" x14ac:dyDescent="0.25">
      <c r="A75" s="69">
        <v>66</v>
      </c>
      <c r="B75" s="77"/>
      <c r="C75" s="77"/>
      <c r="D75" s="31"/>
      <c r="E75" s="77" t="str">
        <f t="shared" ref="E75:E109" si="7">IF(ISBLANK(B75),"",$D$2)</f>
        <v/>
      </c>
      <c r="F75" s="77"/>
      <c r="G75" s="70">
        <f t="shared" si="6"/>
        <v>1900</v>
      </c>
      <c r="H75" s="71" t="str">
        <f t="shared" ref="H75:H109" si="8">IF(B75="","",$I$6-G75)</f>
        <v/>
      </c>
      <c r="I75" s="38"/>
      <c r="J75" s="38"/>
      <c r="K75" s="39"/>
      <c r="L75" s="40"/>
      <c r="M75" s="36" t="str">
        <f t="shared" si="5"/>
        <v/>
      </c>
    </row>
    <row r="76" spans="1:13" x14ac:dyDescent="0.25">
      <c r="A76" s="69">
        <v>67</v>
      </c>
      <c r="B76" s="77"/>
      <c r="C76" s="77"/>
      <c r="D76" s="31"/>
      <c r="E76" s="77" t="str">
        <f t="shared" si="7"/>
        <v/>
      </c>
      <c r="F76" s="77"/>
      <c r="G76" s="70">
        <f t="shared" si="6"/>
        <v>1900</v>
      </c>
      <c r="H76" s="71" t="str">
        <f t="shared" si="8"/>
        <v/>
      </c>
      <c r="I76" s="38"/>
      <c r="J76" s="38"/>
      <c r="K76" s="39"/>
      <c r="L76" s="40"/>
      <c r="M76" s="36" t="str">
        <f t="shared" si="5"/>
        <v/>
      </c>
    </row>
    <row r="77" spans="1:13" x14ac:dyDescent="0.25">
      <c r="A77" s="69">
        <v>68</v>
      </c>
      <c r="B77" s="77"/>
      <c r="C77" s="77"/>
      <c r="D77" s="31"/>
      <c r="E77" s="77" t="str">
        <f t="shared" si="7"/>
        <v/>
      </c>
      <c r="F77" s="77"/>
      <c r="G77" s="70">
        <f t="shared" si="6"/>
        <v>1900</v>
      </c>
      <c r="H77" s="71" t="str">
        <f t="shared" si="8"/>
        <v/>
      </c>
      <c r="I77" s="38"/>
      <c r="J77" s="38"/>
      <c r="K77" s="39"/>
      <c r="L77" s="40"/>
      <c r="M77" s="36" t="str">
        <f t="shared" si="5"/>
        <v/>
      </c>
    </row>
    <row r="78" spans="1:13" x14ac:dyDescent="0.25">
      <c r="A78" s="69">
        <v>69</v>
      </c>
      <c r="B78" s="77"/>
      <c r="C78" s="77"/>
      <c r="D78" s="31"/>
      <c r="E78" s="77" t="str">
        <f t="shared" si="7"/>
        <v/>
      </c>
      <c r="F78" s="77"/>
      <c r="G78" s="70">
        <f t="shared" si="6"/>
        <v>1900</v>
      </c>
      <c r="H78" s="71" t="str">
        <f t="shared" si="8"/>
        <v/>
      </c>
      <c r="I78" s="38"/>
      <c r="J78" s="38"/>
      <c r="K78" s="39"/>
      <c r="L78" s="40"/>
      <c r="M78" s="36" t="str">
        <f t="shared" si="5"/>
        <v/>
      </c>
    </row>
    <row r="79" spans="1:13" x14ac:dyDescent="0.25">
      <c r="A79" s="69">
        <v>70</v>
      </c>
      <c r="B79" s="77"/>
      <c r="C79" s="77"/>
      <c r="D79" s="31"/>
      <c r="E79" s="77" t="str">
        <f t="shared" si="7"/>
        <v/>
      </c>
      <c r="F79" s="77"/>
      <c r="G79" s="70">
        <f t="shared" si="6"/>
        <v>1900</v>
      </c>
      <c r="H79" s="71" t="str">
        <f t="shared" si="8"/>
        <v/>
      </c>
      <c r="I79" s="38"/>
      <c r="J79" s="38"/>
      <c r="K79" s="39"/>
      <c r="L79" s="40"/>
      <c r="M79" s="36" t="str">
        <f t="shared" si="5"/>
        <v/>
      </c>
    </row>
    <row r="80" spans="1:13" x14ac:dyDescent="0.25">
      <c r="A80" s="69">
        <v>71</v>
      </c>
      <c r="B80" s="77"/>
      <c r="C80" s="77"/>
      <c r="D80" s="31"/>
      <c r="E80" s="77" t="str">
        <f t="shared" si="7"/>
        <v/>
      </c>
      <c r="F80" s="77"/>
      <c r="G80" s="70">
        <f t="shared" si="6"/>
        <v>1900</v>
      </c>
      <c r="H80" s="71" t="str">
        <f t="shared" si="8"/>
        <v/>
      </c>
      <c r="I80" s="38"/>
      <c r="J80" s="38"/>
      <c r="K80" s="39"/>
      <c r="L80" s="40"/>
      <c r="M80" s="36" t="str">
        <f t="shared" si="5"/>
        <v/>
      </c>
    </row>
    <row r="81" spans="1:13" x14ac:dyDescent="0.25">
      <c r="A81" s="69">
        <v>72</v>
      </c>
      <c r="B81" s="77"/>
      <c r="C81" s="77"/>
      <c r="D81" s="31"/>
      <c r="E81" s="77" t="str">
        <f t="shared" si="7"/>
        <v/>
      </c>
      <c r="F81" s="77"/>
      <c r="G81" s="70">
        <f t="shared" si="6"/>
        <v>1900</v>
      </c>
      <c r="H81" s="71" t="str">
        <f t="shared" si="8"/>
        <v/>
      </c>
      <c r="I81" s="38"/>
      <c r="J81" s="38"/>
      <c r="K81" s="39"/>
      <c r="L81" s="40"/>
      <c r="M81" s="36" t="str">
        <f t="shared" si="5"/>
        <v/>
      </c>
    </row>
    <row r="82" spans="1:13" x14ac:dyDescent="0.25">
      <c r="A82" s="69">
        <v>73</v>
      </c>
      <c r="B82" s="77"/>
      <c r="C82" s="77"/>
      <c r="D82" s="31"/>
      <c r="E82" s="77" t="str">
        <f t="shared" si="7"/>
        <v/>
      </c>
      <c r="F82" s="77"/>
      <c r="G82" s="70">
        <f t="shared" si="6"/>
        <v>1900</v>
      </c>
      <c r="H82" s="71" t="str">
        <f t="shared" si="8"/>
        <v/>
      </c>
      <c r="I82" s="38"/>
      <c r="J82" s="38"/>
      <c r="K82" s="39"/>
      <c r="L82" s="40"/>
      <c r="M82" s="36" t="str">
        <f t="shared" si="5"/>
        <v/>
      </c>
    </row>
    <row r="83" spans="1:13" x14ac:dyDescent="0.25">
      <c r="A83" s="69">
        <v>74</v>
      </c>
      <c r="B83" s="77"/>
      <c r="C83" s="77"/>
      <c r="D83" s="31"/>
      <c r="E83" s="77" t="str">
        <f t="shared" si="7"/>
        <v/>
      </c>
      <c r="F83" s="77"/>
      <c r="G83" s="70">
        <f t="shared" si="6"/>
        <v>1900</v>
      </c>
      <c r="H83" s="71" t="str">
        <f t="shared" si="8"/>
        <v/>
      </c>
      <c r="I83" s="38"/>
      <c r="J83" s="38"/>
      <c r="K83" s="39"/>
      <c r="L83" s="40"/>
      <c r="M83" s="36" t="str">
        <f t="shared" si="5"/>
        <v/>
      </c>
    </row>
    <row r="84" spans="1:13" x14ac:dyDescent="0.25">
      <c r="A84" s="69">
        <v>75</v>
      </c>
      <c r="B84" s="77"/>
      <c r="C84" s="77"/>
      <c r="D84" s="31"/>
      <c r="E84" s="77" t="str">
        <f t="shared" si="7"/>
        <v/>
      </c>
      <c r="F84" s="77"/>
      <c r="G84" s="70">
        <f t="shared" si="6"/>
        <v>1900</v>
      </c>
      <c r="H84" s="71" t="str">
        <f t="shared" si="8"/>
        <v/>
      </c>
      <c r="I84" s="38"/>
      <c r="J84" s="38"/>
      <c r="K84" s="39"/>
      <c r="L84" s="40"/>
      <c r="M84" s="36" t="str">
        <f t="shared" si="5"/>
        <v/>
      </c>
    </row>
    <row r="85" spans="1:13" x14ac:dyDescent="0.25">
      <c r="A85" s="69">
        <v>76</v>
      </c>
      <c r="B85" s="77"/>
      <c r="C85" s="77"/>
      <c r="D85" s="31"/>
      <c r="E85" s="77" t="str">
        <f t="shared" si="7"/>
        <v/>
      </c>
      <c r="F85" s="77"/>
      <c r="G85" s="70">
        <f t="shared" si="6"/>
        <v>1900</v>
      </c>
      <c r="H85" s="71" t="str">
        <f t="shared" si="8"/>
        <v/>
      </c>
      <c r="I85" s="38"/>
      <c r="J85" s="38"/>
      <c r="K85" s="39"/>
      <c r="L85" s="40"/>
      <c r="M85" s="36" t="str">
        <f t="shared" si="5"/>
        <v/>
      </c>
    </row>
    <row r="86" spans="1:13" x14ac:dyDescent="0.25">
      <c r="A86" s="69">
        <v>77</v>
      </c>
      <c r="B86" s="77"/>
      <c r="C86" s="77"/>
      <c r="D86" s="31"/>
      <c r="E86" s="77" t="str">
        <f t="shared" si="7"/>
        <v/>
      </c>
      <c r="F86" s="77"/>
      <c r="G86" s="70">
        <f t="shared" si="6"/>
        <v>1900</v>
      </c>
      <c r="H86" s="71" t="str">
        <f t="shared" si="8"/>
        <v/>
      </c>
      <c r="I86" s="38"/>
      <c r="J86" s="38"/>
      <c r="K86" s="39"/>
      <c r="L86" s="40"/>
      <c r="M86" s="36" t="str">
        <f t="shared" si="5"/>
        <v/>
      </c>
    </row>
    <row r="87" spans="1:13" x14ac:dyDescent="0.25">
      <c r="A87" s="69">
        <v>78</v>
      </c>
      <c r="B87" s="77"/>
      <c r="C87" s="77"/>
      <c r="D87" s="31"/>
      <c r="E87" s="77" t="str">
        <f t="shared" si="7"/>
        <v/>
      </c>
      <c r="F87" s="77"/>
      <c r="G87" s="70">
        <f t="shared" si="6"/>
        <v>1900</v>
      </c>
      <c r="H87" s="71" t="str">
        <f t="shared" si="8"/>
        <v/>
      </c>
      <c r="I87" s="38"/>
      <c r="J87" s="38"/>
      <c r="K87" s="39"/>
      <c r="L87" s="40"/>
      <c r="M87" s="36" t="str">
        <f t="shared" si="5"/>
        <v/>
      </c>
    </row>
    <row r="88" spans="1:13" x14ac:dyDescent="0.25">
      <c r="A88" s="69">
        <v>79</v>
      </c>
      <c r="B88" s="77"/>
      <c r="C88" s="77"/>
      <c r="D88" s="31"/>
      <c r="E88" s="77" t="str">
        <f t="shared" si="7"/>
        <v/>
      </c>
      <c r="F88" s="77"/>
      <c r="G88" s="70">
        <f t="shared" si="6"/>
        <v>1900</v>
      </c>
      <c r="H88" s="71" t="str">
        <f t="shared" si="8"/>
        <v/>
      </c>
      <c r="I88" s="38"/>
      <c r="J88" s="38"/>
      <c r="K88" s="39"/>
      <c r="L88" s="40"/>
      <c r="M88" s="36" t="str">
        <f t="shared" si="5"/>
        <v/>
      </c>
    </row>
    <row r="89" spans="1:13" x14ac:dyDescent="0.25">
      <c r="A89" s="69">
        <v>80</v>
      </c>
      <c r="B89" s="77"/>
      <c r="C89" s="77"/>
      <c r="D89" s="31"/>
      <c r="E89" s="77" t="str">
        <f t="shared" si="7"/>
        <v/>
      </c>
      <c r="F89" s="77"/>
      <c r="G89" s="70">
        <f t="shared" si="6"/>
        <v>1900</v>
      </c>
      <c r="H89" s="71" t="str">
        <f t="shared" si="8"/>
        <v/>
      </c>
      <c r="I89" s="38"/>
      <c r="J89" s="38"/>
      <c r="K89" s="39"/>
      <c r="L89" s="40"/>
      <c r="M89" s="36" t="str">
        <f t="shared" si="5"/>
        <v/>
      </c>
    </row>
    <row r="90" spans="1:13" x14ac:dyDescent="0.25">
      <c r="A90" s="69">
        <v>81</v>
      </c>
      <c r="B90" s="77"/>
      <c r="C90" s="77"/>
      <c r="D90" s="31"/>
      <c r="E90" s="77" t="str">
        <f t="shared" si="7"/>
        <v/>
      </c>
      <c r="F90" s="77"/>
      <c r="G90" s="70">
        <f t="shared" si="6"/>
        <v>1900</v>
      </c>
      <c r="H90" s="71" t="str">
        <f t="shared" si="8"/>
        <v/>
      </c>
      <c r="I90" s="38"/>
      <c r="J90" s="38"/>
      <c r="K90" s="39"/>
      <c r="L90" s="40"/>
      <c r="M90" s="36" t="str">
        <f t="shared" si="5"/>
        <v/>
      </c>
    </row>
    <row r="91" spans="1:13" x14ac:dyDescent="0.25">
      <c r="A91" s="69">
        <v>82</v>
      </c>
      <c r="B91" s="77"/>
      <c r="C91" s="77"/>
      <c r="D91" s="31"/>
      <c r="E91" s="77" t="str">
        <f t="shared" si="7"/>
        <v/>
      </c>
      <c r="F91" s="77"/>
      <c r="G91" s="70">
        <f t="shared" si="6"/>
        <v>1900</v>
      </c>
      <c r="H91" s="71" t="str">
        <f t="shared" si="8"/>
        <v/>
      </c>
      <c r="I91" s="38"/>
      <c r="J91" s="38"/>
      <c r="K91" s="39"/>
      <c r="L91" s="40"/>
      <c r="M91" s="36" t="str">
        <f t="shared" si="5"/>
        <v/>
      </c>
    </row>
    <row r="92" spans="1:13" x14ac:dyDescent="0.25">
      <c r="A92" s="69">
        <v>83</v>
      </c>
      <c r="B92" s="77"/>
      <c r="C92" s="77"/>
      <c r="D92" s="31"/>
      <c r="E92" s="77" t="str">
        <f t="shared" si="7"/>
        <v/>
      </c>
      <c r="F92" s="77"/>
      <c r="G92" s="70">
        <f t="shared" si="6"/>
        <v>1900</v>
      </c>
      <c r="H92" s="71" t="str">
        <f t="shared" si="8"/>
        <v/>
      </c>
      <c r="I92" s="38"/>
      <c r="J92" s="38"/>
      <c r="K92" s="39"/>
      <c r="L92" s="40"/>
      <c r="M92" s="36" t="str">
        <f t="shared" si="5"/>
        <v/>
      </c>
    </row>
    <row r="93" spans="1:13" x14ac:dyDescent="0.25">
      <c r="A93" s="69">
        <v>84</v>
      </c>
      <c r="B93" s="77"/>
      <c r="C93" s="77"/>
      <c r="D93" s="31"/>
      <c r="E93" s="77" t="str">
        <f t="shared" si="7"/>
        <v/>
      </c>
      <c r="F93" s="77"/>
      <c r="G93" s="70">
        <f t="shared" si="6"/>
        <v>1900</v>
      </c>
      <c r="H93" s="71" t="str">
        <f t="shared" si="8"/>
        <v/>
      </c>
      <c r="I93" s="38"/>
      <c r="J93" s="38"/>
      <c r="K93" s="39"/>
      <c r="L93" s="40"/>
      <c r="M93" s="36" t="str">
        <f t="shared" si="5"/>
        <v/>
      </c>
    </row>
    <row r="94" spans="1:13" x14ac:dyDescent="0.25">
      <c r="A94" s="69">
        <v>85</v>
      </c>
      <c r="B94" s="77"/>
      <c r="C94" s="77"/>
      <c r="D94" s="31"/>
      <c r="E94" s="77" t="str">
        <f t="shared" si="7"/>
        <v/>
      </c>
      <c r="F94" s="77"/>
      <c r="G94" s="70">
        <f t="shared" si="6"/>
        <v>1900</v>
      </c>
      <c r="H94" s="71" t="str">
        <f t="shared" si="8"/>
        <v/>
      </c>
      <c r="I94" s="38"/>
      <c r="J94" s="38"/>
      <c r="K94" s="39"/>
      <c r="L94" s="40"/>
      <c r="M94" s="36" t="str">
        <f t="shared" si="5"/>
        <v/>
      </c>
    </row>
    <row r="95" spans="1:13" x14ac:dyDescent="0.25">
      <c r="A95" s="69">
        <v>86</v>
      </c>
      <c r="B95" s="77"/>
      <c r="C95" s="77"/>
      <c r="D95" s="31"/>
      <c r="E95" s="77" t="str">
        <f t="shared" si="7"/>
        <v/>
      </c>
      <c r="F95" s="77"/>
      <c r="G95" s="70">
        <f t="shared" si="6"/>
        <v>1900</v>
      </c>
      <c r="H95" s="71" t="str">
        <f t="shared" si="8"/>
        <v/>
      </c>
      <c r="I95" s="38"/>
      <c r="J95" s="38"/>
      <c r="K95" s="39"/>
      <c r="L95" s="40"/>
      <c r="M95" s="36" t="str">
        <f t="shared" si="5"/>
        <v/>
      </c>
    </row>
    <row r="96" spans="1:13" x14ac:dyDescent="0.25">
      <c r="A96" s="69">
        <v>87</v>
      </c>
      <c r="B96" s="77"/>
      <c r="C96" s="77"/>
      <c r="D96" s="31"/>
      <c r="E96" s="77" t="str">
        <f t="shared" si="7"/>
        <v/>
      </c>
      <c r="F96" s="77"/>
      <c r="G96" s="70">
        <f t="shared" si="6"/>
        <v>1900</v>
      </c>
      <c r="H96" s="71" t="str">
        <f t="shared" si="8"/>
        <v/>
      </c>
      <c r="I96" s="38"/>
      <c r="J96" s="38"/>
      <c r="K96" s="39"/>
      <c r="L96" s="40"/>
      <c r="M96" s="36" t="str">
        <f t="shared" si="5"/>
        <v/>
      </c>
    </row>
    <row r="97" spans="1:13" x14ac:dyDescent="0.25">
      <c r="A97" s="69">
        <v>88</v>
      </c>
      <c r="B97" s="77"/>
      <c r="C97" s="77"/>
      <c r="D97" s="31"/>
      <c r="E97" s="77" t="str">
        <f t="shared" si="7"/>
        <v/>
      </c>
      <c r="F97" s="77"/>
      <c r="G97" s="70">
        <f t="shared" si="6"/>
        <v>1900</v>
      </c>
      <c r="H97" s="71" t="str">
        <f t="shared" si="8"/>
        <v/>
      </c>
      <c r="I97" s="38"/>
      <c r="J97" s="38"/>
      <c r="K97" s="39"/>
      <c r="L97" s="40"/>
      <c r="M97" s="36" t="str">
        <f t="shared" si="5"/>
        <v/>
      </c>
    </row>
    <row r="98" spans="1:13" x14ac:dyDescent="0.25">
      <c r="A98" s="69">
        <v>89</v>
      </c>
      <c r="B98" s="77"/>
      <c r="C98" s="77"/>
      <c r="D98" s="31"/>
      <c r="E98" s="77" t="str">
        <f t="shared" si="7"/>
        <v/>
      </c>
      <c r="F98" s="77"/>
      <c r="G98" s="70">
        <f t="shared" si="6"/>
        <v>1900</v>
      </c>
      <c r="H98" s="71" t="str">
        <f t="shared" si="8"/>
        <v/>
      </c>
      <c r="I98" s="38"/>
      <c r="J98" s="38"/>
      <c r="K98" s="39"/>
      <c r="L98" s="40"/>
      <c r="M98" s="36" t="str">
        <f t="shared" si="5"/>
        <v/>
      </c>
    </row>
    <row r="99" spans="1:13" x14ac:dyDescent="0.25">
      <c r="A99" s="69">
        <v>90</v>
      </c>
      <c r="B99" s="77"/>
      <c r="C99" s="77"/>
      <c r="D99" s="31"/>
      <c r="E99" s="77" t="str">
        <f t="shared" si="7"/>
        <v/>
      </c>
      <c r="F99" s="77"/>
      <c r="G99" s="70">
        <f t="shared" si="6"/>
        <v>1900</v>
      </c>
      <c r="H99" s="71" t="str">
        <f t="shared" si="8"/>
        <v/>
      </c>
      <c r="I99" s="38"/>
      <c r="J99" s="38"/>
      <c r="K99" s="39"/>
      <c r="L99" s="40"/>
      <c r="M99" s="36" t="str">
        <f t="shared" si="5"/>
        <v/>
      </c>
    </row>
    <row r="100" spans="1:13" x14ac:dyDescent="0.25">
      <c r="A100" s="69">
        <v>91</v>
      </c>
      <c r="B100" s="77"/>
      <c r="C100" s="77"/>
      <c r="D100" s="31"/>
      <c r="E100" s="77" t="str">
        <f t="shared" si="7"/>
        <v/>
      </c>
      <c r="F100" s="77"/>
      <c r="G100" s="70">
        <f t="shared" si="6"/>
        <v>1900</v>
      </c>
      <c r="H100" s="71" t="str">
        <f t="shared" si="8"/>
        <v/>
      </c>
      <c r="I100" s="38"/>
      <c r="J100" s="38"/>
      <c r="K100" s="39"/>
      <c r="L100" s="40"/>
      <c r="M100" s="36" t="str">
        <f t="shared" si="5"/>
        <v/>
      </c>
    </row>
    <row r="101" spans="1:13" x14ac:dyDescent="0.25">
      <c r="A101" s="69">
        <v>92</v>
      </c>
      <c r="B101" s="77"/>
      <c r="C101" s="77"/>
      <c r="D101" s="31"/>
      <c r="E101" s="77" t="str">
        <f t="shared" si="7"/>
        <v/>
      </c>
      <c r="F101" s="77"/>
      <c r="G101" s="70">
        <f t="shared" si="6"/>
        <v>1900</v>
      </c>
      <c r="H101" s="71" t="str">
        <f t="shared" si="8"/>
        <v/>
      </c>
      <c r="I101" s="38"/>
      <c r="J101" s="38"/>
      <c r="K101" s="39"/>
      <c r="L101" s="40"/>
      <c r="M101" s="36" t="str">
        <f t="shared" si="5"/>
        <v/>
      </c>
    </row>
    <row r="102" spans="1:13" x14ac:dyDescent="0.25">
      <c r="A102" s="69">
        <v>93</v>
      </c>
      <c r="B102" s="77"/>
      <c r="C102" s="77"/>
      <c r="D102" s="31"/>
      <c r="E102" s="77" t="str">
        <f t="shared" si="7"/>
        <v/>
      </c>
      <c r="F102" s="77"/>
      <c r="G102" s="70">
        <f t="shared" si="6"/>
        <v>1900</v>
      </c>
      <c r="H102" s="71" t="str">
        <f t="shared" si="8"/>
        <v/>
      </c>
      <c r="I102" s="38"/>
      <c r="J102" s="38"/>
      <c r="K102" s="39"/>
      <c r="L102" s="40"/>
      <c r="M102" s="36" t="str">
        <f t="shared" si="5"/>
        <v/>
      </c>
    </row>
    <row r="103" spans="1:13" x14ac:dyDescent="0.25">
      <c r="A103" s="69">
        <v>94</v>
      </c>
      <c r="B103" s="77"/>
      <c r="C103" s="77"/>
      <c r="D103" s="31"/>
      <c r="E103" s="77" t="str">
        <f t="shared" si="7"/>
        <v/>
      </c>
      <c r="F103" s="77"/>
      <c r="G103" s="70">
        <f t="shared" si="6"/>
        <v>1900</v>
      </c>
      <c r="H103" s="71" t="str">
        <f t="shared" si="8"/>
        <v/>
      </c>
      <c r="I103" s="38"/>
      <c r="J103" s="38"/>
      <c r="K103" s="39"/>
      <c r="L103" s="40"/>
      <c r="M103" s="36" t="str">
        <f t="shared" si="5"/>
        <v/>
      </c>
    </row>
    <row r="104" spans="1:13" x14ac:dyDescent="0.25">
      <c r="A104" s="69">
        <v>95</v>
      </c>
      <c r="B104" s="77"/>
      <c r="C104" s="77"/>
      <c r="D104" s="31"/>
      <c r="E104" s="77" t="str">
        <f t="shared" si="7"/>
        <v/>
      </c>
      <c r="F104" s="77"/>
      <c r="G104" s="70">
        <f t="shared" si="6"/>
        <v>1900</v>
      </c>
      <c r="H104" s="71" t="str">
        <f t="shared" si="8"/>
        <v/>
      </c>
      <c r="I104" s="38"/>
      <c r="J104" s="38"/>
      <c r="K104" s="39"/>
      <c r="L104" s="40"/>
      <c r="M104" s="36" t="str">
        <f t="shared" si="5"/>
        <v/>
      </c>
    </row>
    <row r="105" spans="1:13" x14ac:dyDescent="0.25">
      <c r="A105" s="69">
        <v>96</v>
      </c>
      <c r="B105" s="77"/>
      <c r="C105" s="77"/>
      <c r="D105" s="31"/>
      <c r="E105" s="77" t="str">
        <f t="shared" si="7"/>
        <v/>
      </c>
      <c r="F105" s="77"/>
      <c r="G105" s="70">
        <f t="shared" si="6"/>
        <v>1900</v>
      </c>
      <c r="H105" s="71" t="str">
        <f t="shared" si="8"/>
        <v/>
      </c>
      <c r="I105" s="38"/>
      <c r="J105" s="38"/>
      <c r="K105" s="39"/>
      <c r="L105" s="40"/>
      <c r="M105" s="36" t="str">
        <f t="shared" si="5"/>
        <v/>
      </c>
    </row>
    <row r="106" spans="1:13" x14ac:dyDescent="0.25">
      <c r="A106" s="69">
        <v>97</v>
      </c>
      <c r="B106" s="77"/>
      <c r="C106" s="77"/>
      <c r="D106" s="31"/>
      <c r="E106" s="77" t="str">
        <f t="shared" si="7"/>
        <v/>
      </c>
      <c r="F106" s="77"/>
      <c r="G106" s="70">
        <f t="shared" si="6"/>
        <v>1900</v>
      </c>
      <c r="H106" s="71" t="str">
        <f t="shared" si="8"/>
        <v/>
      </c>
      <c r="I106" s="38"/>
      <c r="J106" s="38"/>
      <c r="K106" s="39"/>
      <c r="L106" s="40"/>
      <c r="M106" s="36" t="str">
        <f t="shared" si="5"/>
        <v/>
      </c>
    </row>
    <row r="107" spans="1:13" x14ac:dyDescent="0.25">
      <c r="A107" s="69">
        <v>98</v>
      </c>
      <c r="B107" s="77"/>
      <c r="C107" s="77"/>
      <c r="D107" s="31"/>
      <c r="E107" s="77" t="str">
        <f t="shared" si="7"/>
        <v/>
      </c>
      <c r="F107" s="77"/>
      <c r="G107" s="70">
        <f t="shared" si="6"/>
        <v>1900</v>
      </c>
      <c r="H107" s="71" t="str">
        <f t="shared" si="8"/>
        <v/>
      </c>
      <c r="I107" s="38"/>
      <c r="J107" s="38"/>
      <c r="K107" s="39"/>
      <c r="L107" s="40"/>
      <c r="M107" s="36" t="str">
        <f t="shared" si="5"/>
        <v/>
      </c>
    </row>
    <row r="108" spans="1:13" x14ac:dyDescent="0.25">
      <c r="A108" s="69">
        <v>99</v>
      </c>
      <c r="B108" s="77"/>
      <c r="C108" s="77"/>
      <c r="D108" s="31"/>
      <c r="E108" s="77" t="str">
        <f t="shared" si="7"/>
        <v/>
      </c>
      <c r="F108" s="77"/>
      <c r="G108" s="70">
        <f t="shared" si="6"/>
        <v>1900</v>
      </c>
      <c r="H108" s="71" t="str">
        <f t="shared" si="8"/>
        <v/>
      </c>
      <c r="I108" s="38"/>
      <c r="J108" s="38"/>
      <c r="K108" s="39"/>
      <c r="L108" s="40"/>
      <c r="M108" s="36" t="str">
        <f t="shared" si="5"/>
        <v/>
      </c>
    </row>
    <row r="109" spans="1:13" ht="15.75" thickBot="1" x14ac:dyDescent="0.3">
      <c r="A109" s="72">
        <v>100</v>
      </c>
      <c r="B109" s="78"/>
      <c r="C109" s="78"/>
      <c r="D109" s="32"/>
      <c r="E109" s="78" t="str">
        <f t="shared" si="7"/>
        <v/>
      </c>
      <c r="F109" s="78"/>
      <c r="G109" s="74">
        <f t="shared" si="6"/>
        <v>1900</v>
      </c>
      <c r="H109" s="75" t="str">
        <f t="shared" si="8"/>
        <v/>
      </c>
      <c r="I109" s="41"/>
      <c r="J109" s="41"/>
      <c r="K109" s="42"/>
      <c r="L109" s="43"/>
      <c r="M109" s="36" t="str">
        <f t="shared" si="5"/>
        <v/>
      </c>
    </row>
    <row r="110" spans="1:13" ht="15.75" thickTop="1" x14ac:dyDescent="0.25"/>
  </sheetData>
  <sheetProtection password="BB42" sheet="1" objects="1" scenarios="1"/>
  <mergeCells count="6">
    <mergeCell ref="C6:F6"/>
    <mergeCell ref="C1:M1"/>
    <mergeCell ref="D2:H2"/>
    <mergeCell ref="D4:H4"/>
    <mergeCell ref="L2:M2"/>
    <mergeCell ref="K4:M4"/>
  </mergeCells>
  <conditionalFormatting sqref="M10:M109">
    <cfRule type="containsText" dxfId="17" priority="5" stopIfTrue="1" operator="containsText" text="incomplet">
      <formula>NOT(ISERROR(SEARCH("incomplet",M10)))</formula>
    </cfRule>
    <cfRule type="containsText" dxfId="16" priority="6" stopIfTrue="1" operator="containsText" text="valide">
      <formula>NOT(ISERROR(SEARCH("valide",M10)))</formula>
    </cfRule>
  </conditionalFormatting>
  <conditionalFormatting sqref="M10:M109">
    <cfRule type="iconSet" priority="4">
      <iconSet iconSet="3Symbols2">
        <cfvo type="percent" val="0"/>
        <cfvo type="percent" val="33"/>
        <cfvo type="percent" val="67"/>
      </iconSet>
    </cfRule>
  </conditionalFormatting>
  <conditionalFormatting sqref="M8:M9">
    <cfRule type="containsText" dxfId="15" priority="2" stopIfTrue="1" operator="containsText" text="incomplet">
      <formula>NOT(ISERROR(SEARCH("incomplet",M8)))</formula>
    </cfRule>
    <cfRule type="containsText" dxfId="14" priority="3" stopIfTrue="1" operator="containsText" text="valide">
      <formula>NOT(ISERROR(SEARCH("valide",M8)))</formula>
    </cfRule>
  </conditionalFormatting>
  <conditionalFormatting sqref="M8:M9">
    <cfRule type="iconSet" priority="1">
      <iconSet iconSet="3Symbols2">
        <cfvo type="percent" val="0"/>
        <cfvo type="percent" val="33"/>
        <cfvo type="percent" val="67"/>
      </iconSet>
    </cfRule>
  </conditionalFormatting>
  <dataValidations count="6">
    <dataValidation type="list" allowBlank="1" showInputMessage="1" showErrorMessage="1" sqref="D10:D109">
      <formula1>$D$8:$D$9</formula1>
    </dataValidation>
    <dataValidation type="list" allowBlank="1" showInputMessage="1" showErrorMessage="1" sqref="D8:D9">
      <formula1>"H,F"</formula1>
    </dataValidation>
    <dataValidation type="list" allowBlank="1" showInputMessage="1" showErrorMessage="1" sqref="J10:J109">
      <formula1>"Plongeur d'OR,N1,PA20,N2,PE40,N3,N4,E1,E2,E3,E4"</formula1>
    </dataValidation>
    <dataValidation type="list" allowBlank="1" showInputMessage="1" promptTitle="Assurance" prompt="Préciser l'assurance du compétiteurs._x000a_(Loisir 1, 2, 3, Autre ==&gt; Préciser)" sqref="L8:L109">
      <formula1>"Loisir1,Loisir2,Loisir3,Autre"</formula1>
    </dataValidation>
    <dataValidation allowBlank="1" showInputMessage="1" showErrorMessage="1" promptTitle="Numéro de licence FFESSM" prompt="Au format A-00-000000" sqref="I8:I109"/>
    <dataValidation type="list" allowBlank="1" showInputMessage="1" showErrorMessage="1" sqref="J8:J9">
      <formula1>"Plongeur d'OR,N&amp;,PA20,N2,PE40,N3,N4,E1,E2,E3,E4"</formula1>
    </dataValidation>
  </dataValidations>
  <pageMargins left="0.19685039370078741" right="0.19685039370078741" top="0.39370078740157483" bottom="0.39370078740157483" header="0.31496062992125984" footer="0.31496062992125984"/>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workbookViewId="0">
      <selection activeCell="S2" sqref="S2"/>
    </sheetView>
  </sheetViews>
  <sheetFormatPr baseColWidth="10" defaultRowHeight="15" x14ac:dyDescent="0.25"/>
  <cols>
    <col min="1" max="1" width="3.7109375" style="1" customWidth="1"/>
    <col min="2" max="2" width="11.42578125" style="1" hidden="1" customWidth="1"/>
    <col min="3" max="3" width="21.7109375" style="1" customWidth="1"/>
    <col min="4" max="4" width="20.7109375" style="1" customWidth="1"/>
    <col min="5" max="5" width="5.7109375" style="1" customWidth="1"/>
    <col min="6" max="6" width="10.7109375" style="1" customWidth="1"/>
    <col min="7" max="7" width="5.7109375" style="1" customWidth="1"/>
    <col min="8" max="9" width="9.7109375" style="1" customWidth="1"/>
    <col min="10" max="10" width="10.7109375" style="1" hidden="1" customWidth="1"/>
    <col min="11" max="11" width="9" style="1" hidden="1" customWidth="1"/>
    <col min="12" max="17" width="11.42578125" style="1"/>
    <col min="18" max="18" width="5.7109375" style="1" customWidth="1"/>
    <col min="19" max="20" width="11.42578125" style="1"/>
    <col min="21" max="21" width="5.7109375" style="1" customWidth="1"/>
    <col min="22" max="22" width="9.140625" style="1" hidden="1" customWidth="1"/>
    <col min="23" max="23" width="9" style="1" hidden="1" customWidth="1"/>
    <col min="24" max="24" width="5.42578125" style="1" hidden="1" customWidth="1"/>
    <col min="25" max="25" width="9.140625" style="1" hidden="1" customWidth="1"/>
    <col min="26" max="26" width="9" style="1" hidden="1" customWidth="1"/>
    <col min="27" max="27" width="5.42578125" style="1" hidden="1" customWidth="1"/>
    <col min="28" max="31" width="7.7109375" style="1" customWidth="1"/>
    <col min="32" max="16384" width="11.42578125" style="1"/>
  </cols>
  <sheetData>
    <row r="1" spans="1:31" ht="31.5" customHeight="1" thickTop="1" thickBot="1" x14ac:dyDescent="0.6">
      <c r="C1" s="204" t="str">
        <f>CONCATENATE("Inscriptions aux Epreuves du Club ",'Info PSPeurs'!D2)</f>
        <v xml:space="preserve">Inscriptions aux Epreuves du Club </v>
      </c>
      <c r="D1" s="205"/>
      <c r="E1" s="205"/>
      <c r="F1" s="205"/>
      <c r="G1" s="205"/>
      <c r="H1" s="205"/>
      <c r="I1" s="205"/>
      <c r="J1" s="205"/>
      <c r="K1" s="205"/>
      <c r="L1" s="205"/>
      <c r="M1" s="206"/>
      <c r="O1" s="207" t="str">
        <f>Description!E5</f>
        <v>Samedi 4 Avril 2020</v>
      </c>
      <c r="P1" s="207"/>
      <c r="Q1" s="207"/>
      <c r="R1" s="207"/>
      <c r="S1" s="207"/>
      <c r="T1" s="207"/>
    </row>
    <row r="2" spans="1:31" ht="31.5" customHeight="1" thickTop="1" thickBot="1" x14ac:dyDescent="0.3">
      <c r="D2" s="53" t="s">
        <v>62</v>
      </c>
      <c r="E2" s="196">
        <f>'Info PSPeurs'!D2</f>
        <v>0</v>
      </c>
      <c r="F2" s="197"/>
      <c r="G2" s="197"/>
      <c r="H2" s="197"/>
      <c r="I2" s="197"/>
      <c r="J2" s="197"/>
      <c r="K2" s="198"/>
      <c r="N2" s="53" t="s">
        <v>64</v>
      </c>
      <c r="O2" s="202">
        <f>'Info PSPeurs'!L2</f>
        <v>0</v>
      </c>
      <c r="P2" s="203"/>
    </row>
    <row r="3" spans="1:31" ht="15.75" thickBot="1" x14ac:dyDescent="0.3"/>
    <row r="4" spans="1:31" ht="31.5" customHeight="1" thickBot="1" x14ac:dyDescent="0.3">
      <c r="D4" s="53" t="s">
        <v>63</v>
      </c>
      <c r="E4" s="199">
        <f>'Info PSPeurs'!D4</f>
        <v>0</v>
      </c>
      <c r="F4" s="200"/>
      <c r="G4" s="200"/>
      <c r="H4" s="200"/>
      <c r="I4" s="200"/>
      <c r="J4" s="201"/>
      <c r="M4" s="53" t="s">
        <v>65</v>
      </c>
      <c r="N4" s="199">
        <f>'Info PSPeurs'!K4</f>
        <v>0</v>
      </c>
      <c r="O4" s="200"/>
      <c r="P4" s="201"/>
    </row>
    <row r="5" spans="1:31" ht="31.5" customHeight="1" x14ac:dyDescent="0.4">
      <c r="A5" s="54" t="str">
        <f>Description!E1</f>
        <v>Compétition Régionale Normandie de PSP</v>
      </c>
      <c r="B5" s="54"/>
      <c r="M5" s="36"/>
      <c r="O5" s="81" t="str">
        <f>CONCATENATE(" à ",Description!E7)</f>
        <v xml:space="preserve"> à Piscine Boulingrin - Rouen (76)</v>
      </c>
    </row>
    <row r="6" spans="1:31" ht="15.75" thickBot="1" x14ac:dyDescent="0.3">
      <c r="D6" s="173" t="str">
        <f>Description!E5</f>
        <v>Samedi 4 Avril 2020</v>
      </c>
      <c r="E6" s="173"/>
      <c r="F6" s="173"/>
    </row>
    <row r="7" spans="1:31" ht="31.5" customHeight="1" thickTop="1" thickBot="1" x14ac:dyDescent="0.3">
      <c r="C7" s="57" t="s">
        <v>66</v>
      </c>
      <c r="D7" s="29" t="s">
        <v>67</v>
      </c>
      <c r="E7" s="29" t="s">
        <v>88</v>
      </c>
      <c r="F7" s="29" t="s">
        <v>69</v>
      </c>
      <c r="G7" s="29" t="s">
        <v>28</v>
      </c>
      <c r="H7" s="28" t="s">
        <v>17</v>
      </c>
      <c r="I7" s="28" t="s">
        <v>89</v>
      </c>
      <c r="J7" s="82" t="s">
        <v>90</v>
      </c>
      <c r="K7" s="83" t="s">
        <v>91</v>
      </c>
      <c r="L7" s="84" t="s">
        <v>92</v>
      </c>
      <c r="M7" s="85" t="s">
        <v>91</v>
      </c>
      <c r="N7" s="86" t="s">
        <v>93</v>
      </c>
      <c r="O7" s="87" t="s">
        <v>91</v>
      </c>
      <c r="P7" s="88" t="s">
        <v>94</v>
      </c>
      <c r="Q7" s="89" t="s">
        <v>91</v>
      </c>
      <c r="R7" s="90" t="s">
        <v>95</v>
      </c>
      <c r="S7" s="91" t="s">
        <v>96</v>
      </c>
      <c r="T7" s="92" t="s">
        <v>91</v>
      </c>
      <c r="U7" s="93" t="s">
        <v>95</v>
      </c>
      <c r="V7" s="94" t="s">
        <v>97</v>
      </c>
      <c r="W7" s="95" t="s">
        <v>91</v>
      </c>
      <c r="X7" s="96" t="s">
        <v>95</v>
      </c>
      <c r="Y7" s="97" t="s">
        <v>98</v>
      </c>
      <c r="Z7" s="98" t="s">
        <v>91</v>
      </c>
      <c r="AA7" s="99" t="s">
        <v>95</v>
      </c>
      <c r="AB7" s="100" t="s">
        <v>99</v>
      </c>
      <c r="AC7" s="101" t="s">
        <v>100</v>
      </c>
      <c r="AD7" s="102" t="s">
        <v>126</v>
      </c>
      <c r="AE7" s="103" t="s">
        <v>100</v>
      </c>
    </row>
    <row r="8" spans="1:31" ht="15.75" thickTop="1" x14ac:dyDescent="0.25">
      <c r="A8" s="58" t="s">
        <v>75</v>
      </c>
      <c r="B8" s="30" t="str">
        <f>IF(C8="","",CONCATENATE(A8," - ",E8,H8))</f>
        <v>x - HV1</v>
      </c>
      <c r="C8" s="59" t="s">
        <v>76</v>
      </c>
      <c r="D8" s="59" t="s">
        <v>77</v>
      </c>
      <c r="E8" s="30" t="s">
        <v>80</v>
      </c>
      <c r="F8" s="79"/>
      <c r="G8" s="60">
        <v>35</v>
      </c>
      <c r="H8" s="34" t="s">
        <v>48</v>
      </c>
      <c r="I8" s="33" t="s">
        <v>9</v>
      </c>
      <c r="J8" s="104" t="s">
        <v>75</v>
      </c>
      <c r="K8" s="105">
        <v>8.7233796296296289E-4</v>
      </c>
      <c r="L8" s="106" t="s">
        <v>75</v>
      </c>
      <c r="M8" s="107">
        <v>1.7447916666666668E-3</v>
      </c>
      <c r="N8" s="106" t="s">
        <v>75</v>
      </c>
      <c r="O8" s="107">
        <v>2.0567129629629627E-4</v>
      </c>
      <c r="P8" s="106" t="s">
        <v>75</v>
      </c>
      <c r="Q8" s="108">
        <v>3.5972222222222221E-4</v>
      </c>
      <c r="R8" s="109">
        <v>2</v>
      </c>
      <c r="S8" s="106" t="s">
        <v>75</v>
      </c>
      <c r="T8" s="108">
        <v>1.1847222222222222E-3</v>
      </c>
      <c r="U8" s="109">
        <v>2</v>
      </c>
      <c r="V8" s="106" t="s">
        <v>75</v>
      </c>
      <c r="W8" s="108">
        <v>1.1847222222222222E-3</v>
      </c>
      <c r="X8" s="109">
        <v>2</v>
      </c>
      <c r="Y8" s="106" t="s">
        <v>75</v>
      </c>
      <c r="Z8" s="108">
        <v>1.1847222222222222E-3</v>
      </c>
      <c r="AA8" s="109">
        <v>2</v>
      </c>
      <c r="AB8" s="106" t="s">
        <v>75</v>
      </c>
      <c r="AC8" s="110">
        <v>1</v>
      </c>
      <c r="AD8" s="106" t="s">
        <v>75</v>
      </c>
      <c r="AE8" s="110">
        <v>1</v>
      </c>
    </row>
    <row r="9" spans="1:31" ht="15.75" thickBot="1" x14ac:dyDescent="0.3">
      <c r="A9" s="61" t="s">
        <v>75</v>
      </c>
      <c r="B9" s="44" t="str">
        <f t="shared" ref="B9" si="0">IF(C9="","",CONCATENATE(A9," - ",E9,H9))</f>
        <v>x - FS</v>
      </c>
      <c r="C9" s="62" t="s">
        <v>78</v>
      </c>
      <c r="D9" s="62" t="s">
        <v>79</v>
      </c>
      <c r="E9" s="44" t="s">
        <v>81</v>
      </c>
      <c r="F9" s="80"/>
      <c r="G9" s="64">
        <v>31</v>
      </c>
      <c r="H9" s="46" t="s">
        <v>8</v>
      </c>
      <c r="I9" s="45" t="s">
        <v>9</v>
      </c>
      <c r="J9" s="111" t="s">
        <v>75</v>
      </c>
      <c r="K9" s="112">
        <v>9.300925925925926E-4</v>
      </c>
      <c r="L9" s="113" t="s">
        <v>75</v>
      </c>
      <c r="M9" s="114">
        <v>1.8263888888888887E-3</v>
      </c>
      <c r="N9" s="113" t="s">
        <v>75</v>
      </c>
      <c r="O9" s="114">
        <v>2.3611111111111109E-4</v>
      </c>
      <c r="P9" s="113" t="s">
        <v>75</v>
      </c>
      <c r="Q9" s="115">
        <v>3.5972222222222221E-4</v>
      </c>
      <c r="R9" s="116">
        <v>1</v>
      </c>
      <c r="S9" s="113" t="s">
        <v>75</v>
      </c>
      <c r="T9" s="115">
        <v>1.1847222222222222E-3</v>
      </c>
      <c r="U9" s="116">
        <v>1</v>
      </c>
      <c r="V9" s="113" t="s">
        <v>75</v>
      </c>
      <c r="W9" s="115">
        <v>1.1847222222222222E-3</v>
      </c>
      <c r="X9" s="116">
        <v>1</v>
      </c>
      <c r="Y9" s="113" t="s">
        <v>75</v>
      </c>
      <c r="Z9" s="115">
        <v>1.1847222222222222E-3</v>
      </c>
      <c r="AA9" s="116">
        <v>1</v>
      </c>
      <c r="AB9" s="113" t="s">
        <v>75</v>
      </c>
      <c r="AC9" s="117">
        <v>1</v>
      </c>
      <c r="AD9" s="113" t="s">
        <v>75</v>
      </c>
      <c r="AE9" s="117">
        <v>1</v>
      </c>
    </row>
    <row r="10" spans="1:31" ht="15.75" thickTop="1" x14ac:dyDescent="0.25">
      <c r="A10" s="65">
        <v>1</v>
      </c>
      <c r="B10" s="135" t="str">
        <f>IF(C10="","",CONCATENATE(A10," - ",E10,H10))</f>
        <v/>
      </c>
      <c r="C10" s="66" t="str">
        <f>IF('Info PSPeurs'!B10="","",'Info PSPeurs'!B10)</f>
        <v/>
      </c>
      <c r="D10" s="66" t="str">
        <f>IF(C10="","",'Info PSPeurs'!C10)</f>
        <v/>
      </c>
      <c r="E10" s="66" t="str">
        <f>IF(C10="","",'Info PSPeurs'!D10)</f>
        <v/>
      </c>
      <c r="F10" s="66" t="str">
        <f>IF(C10="","",'Info PSPeurs'!E10)</f>
        <v/>
      </c>
      <c r="G10" s="66" t="str">
        <f>IF(C10="","",'Info PSPeurs'!H10)</f>
        <v/>
      </c>
      <c r="H10" s="66" t="str">
        <f t="shared" ref="H10:H41" si="1">IF(G10="","",VLOOKUP(G10,CatAge,2,FALSE))</f>
        <v/>
      </c>
      <c r="I10" s="137" t="str">
        <f>IF(G10="","",IF(G10&lt;18,Description!$B$31,IF(G10&gt;Description!$E$32,Description!$B$33,Description!$B$32)))</f>
        <v/>
      </c>
      <c r="J10" s="118"/>
      <c r="K10" s="119"/>
      <c r="L10" s="120"/>
      <c r="M10" s="119"/>
      <c r="N10" s="120"/>
      <c r="O10" s="119"/>
      <c r="P10" s="120"/>
      <c r="Q10" s="121"/>
      <c r="R10" s="122"/>
      <c r="S10" s="120"/>
      <c r="T10" s="121"/>
      <c r="U10" s="122"/>
      <c r="V10" s="120"/>
      <c r="W10" s="121"/>
      <c r="X10" s="122"/>
      <c r="Y10" s="120"/>
      <c r="Z10" s="121"/>
      <c r="AA10" s="122"/>
      <c r="AB10" s="120"/>
      <c r="AC10" s="123"/>
      <c r="AD10" s="120"/>
      <c r="AE10" s="123"/>
    </row>
    <row r="11" spans="1:31" x14ac:dyDescent="0.25">
      <c r="A11" s="69">
        <v>2</v>
      </c>
      <c r="B11" s="136" t="str">
        <f>IF(C11="","",CONCATENATE(A11," - ",E11,H11))</f>
        <v/>
      </c>
      <c r="C11" s="12" t="str">
        <f>IF('Info PSPeurs'!B11="","",'Info PSPeurs'!B11)</f>
        <v/>
      </c>
      <c r="D11" s="12" t="str">
        <f>IF(C11="","",'Info PSPeurs'!C11)</f>
        <v/>
      </c>
      <c r="E11" s="12" t="str">
        <f>IF(C11="","",'Info PSPeurs'!D11)</f>
        <v/>
      </c>
      <c r="F11" s="12" t="str">
        <f>IF(C11="","",'Info PSPeurs'!E11)</f>
        <v/>
      </c>
      <c r="G11" s="12" t="str">
        <f>IF(C11="","",'Info PSPeurs'!H11)</f>
        <v/>
      </c>
      <c r="H11" s="12" t="str">
        <f t="shared" si="1"/>
        <v/>
      </c>
      <c r="I11" s="138" t="str">
        <f>IF(G11="","",IF(G11&lt;18,Description!$B$31,IF(G11&gt;Description!$E$32,Description!$B$33,Description!$B$32)))</f>
        <v/>
      </c>
      <c r="J11" s="124"/>
      <c r="K11" s="119"/>
      <c r="L11" s="125"/>
      <c r="M11" s="119"/>
      <c r="N11" s="125"/>
      <c r="O11" s="119"/>
      <c r="P11" s="125"/>
      <c r="Q11" s="126"/>
      <c r="R11" s="127"/>
      <c r="S11" s="125"/>
      <c r="T11" s="126"/>
      <c r="U11" s="127"/>
      <c r="V11" s="125"/>
      <c r="W11" s="126"/>
      <c r="X11" s="127"/>
      <c r="Y11" s="125"/>
      <c r="Z11" s="126"/>
      <c r="AA11" s="127"/>
      <c r="AB11" s="125"/>
      <c r="AC11" s="128"/>
      <c r="AD11" s="125"/>
      <c r="AE11" s="128"/>
    </row>
    <row r="12" spans="1:31" x14ac:dyDescent="0.25">
      <c r="A12" s="69">
        <v>3</v>
      </c>
      <c r="B12" s="136" t="str">
        <f t="shared" ref="B12:B75" si="2">IF(C12="","",CONCATENATE(A12," - ",E12,H12))</f>
        <v/>
      </c>
      <c r="C12" s="12" t="str">
        <f>IF('Info PSPeurs'!B12="","",'Info PSPeurs'!B12)</f>
        <v/>
      </c>
      <c r="D12" s="12" t="str">
        <f>IF(C12="","",'Info PSPeurs'!C12)</f>
        <v/>
      </c>
      <c r="E12" s="12" t="str">
        <f>IF(C12="","",'Info PSPeurs'!D12)</f>
        <v/>
      </c>
      <c r="F12" s="12" t="str">
        <f>IF(C12="","",'Info PSPeurs'!E12)</f>
        <v/>
      </c>
      <c r="G12" s="12" t="str">
        <f>IF(C12="","",'Info PSPeurs'!H12)</f>
        <v/>
      </c>
      <c r="H12" s="12" t="str">
        <f t="shared" si="1"/>
        <v/>
      </c>
      <c r="I12" s="138" t="str">
        <f>IF(G12="","",IF(G12&lt;18,Description!$B$31,IF(G12&gt;Description!$E$32,Description!$B$33,Description!$B$32)))</f>
        <v/>
      </c>
      <c r="J12" s="124"/>
      <c r="K12" s="119"/>
      <c r="L12" s="125"/>
      <c r="M12" s="119"/>
      <c r="N12" s="125"/>
      <c r="O12" s="119"/>
      <c r="P12" s="125"/>
      <c r="Q12" s="126"/>
      <c r="R12" s="127"/>
      <c r="S12" s="125"/>
      <c r="T12" s="126"/>
      <c r="U12" s="127"/>
      <c r="V12" s="125"/>
      <c r="W12" s="126"/>
      <c r="X12" s="127"/>
      <c r="Y12" s="125"/>
      <c r="Z12" s="126"/>
      <c r="AA12" s="127"/>
      <c r="AB12" s="125"/>
      <c r="AC12" s="128"/>
      <c r="AD12" s="125"/>
      <c r="AE12" s="128"/>
    </row>
    <row r="13" spans="1:31" x14ac:dyDescent="0.25">
      <c r="A13" s="69">
        <v>4</v>
      </c>
      <c r="B13" s="136" t="str">
        <f t="shared" si="2"/>
        <v/>
      </c>
      <c r="C13" s="12" t="str">
        <f>IF('Info PSPeurs'!B13="","",'Info PSPeurs'!B13)</f>
        <v/>
      </c>
      <c r="D13" s="12" t="str">
        <f>IF(C13="","",'Info PSPeurs'!C13)</f>
        <v/>
      </c>
      <c r="E13" s="12" t="str">
        <f>IF(C13="","",'Info PSPeurs'!D13)</f>
        <v/>
      </c>
      <c r="F13" s="12" t="str">
        <f>IF(C13="","",'Info PSPeurs'!E13)</f>
        <v/>
      </c>
      <c r="G13" s="12" t="str">
        <f>IF(C13="","",'Info PSPeurs'!H13)</f>
        <v/>
      </c>
      <c r="H13" s="12" t="str">
        <f t="shared" si="1"/>
        <v/>
      </c>
      <c r="I13" s="138" t="str">
        <f>IF(G13="","",IF(G13&lt;18,Description!$B$31,IF(G13&gt;Description!$E$32,Description!$B$33,Description!$B$32)))</f>
        <v/>
      </c>
      <c r="J13" s="124"/>
      <c r="K13" s="119"/>
      <c r="L13" s="125"/>
      <c r="M13" s="119"/>
      <c r="N13" s="125"/>
      <c r="O13" s="119"/>
      <c r="P13" s="125"/>
      <c r="Q13" s="126"/>
      <c r="R13" s="127"/>
      <c r="S13" s="125"/>
      <c r="T13" s="126"/>
      <c r="U13" s="127"/>
      <c r="V13" s="125"/>
      <c r="W13" s="126"/>
      <c r="X13" s="127"/>
      <c r="Y13" s="125"/>
      <c r="Z13" s="126"/>
      <c r="AA13" s="127"/>
      <c r="AB13" s="125"/>
      <c r="AC13" s="128"/>
      <c r="AD13" s="125"/>
      <c r="AE13" s="128"/>
    </row>
    <row r="14" spans="1:31" x14ac:dyDescent="0.25">
      <c r="A14" s="69">
        <v>5</v>
      </c>
      <c r="B14" s="136" t="str">
        <f t="shared" si="2"/>
        <v/>
      </c>
      <c r="C14" s="12" t="str">
        <f>IF('Info PSPeurs'!B14="","",'Info PSPeurs'!B14)</f>
        <v/>
      </c>
      <c r="D14" s="12" t="str">
        <f>IF(C14="","",'Info PSPeurs'!C14)</f>
        <v/>
      </c>
      <c r="E14" s="12" t="str">
        <f>IF(C14="","",'Info PSPeurs'!D14)</f>
        <v/>
      </c>
      <c r="F14" s="12" t="str">
        <f>IF(C14="","",'Info PSPeurs'!E14)</f>
        <v/>
      </c>
      <c r="G14" s="12" t="str">
        <f>IF(C14="","",'Info PSPeurs'!H14)</f>
        <v/>
      </c>
      <c r="H14" s="12" t="str">
        <f t="shared" si="1"/>
        <v/>
      </c>
      <c r="I14" s="138" t="str">
        <f>IF(G14="","",IF(G14&lt;18,Description!$B$31,IF(G14&gt;Description!$E$32,Description!$B$33,Description!$B$32)))</f>
        <v/>
      </c>
      <c r="J14" s="124"/>
      <c r="K14" s="119"/>
      <c r="L14" s="125"/>
      <c r="M14" s="119"/>
      <c r="N14" s="125"/>
      <c r="O14" s="119"/>
      <c r="P14" s="125"/>
      <c r="Q14" s="126"/>
      <c r="R14" s="127"/>
      <c r="S14" s="125"/>
      <c r="T14" s="126"/>
      <c r="U14" s="127"/>
      <c r="V14" s="125"/>
      <c r="W14" s="126"/>
      <c r="X14" s="127"/>
      <c r="Y14" s="125"/>
      <c r="Z14" s="126"/>
      <c r="AA14" s="127"/>
      <c r="AB14" s="125"/>
      <c r="AC14" s="128"/>
      <c r="AD14" s="125"/>
      <c r="AE14" s="128"/>
    </row>
    <row r="15" spans="1:31" x14ac:dyDescent="0.25">
      <c r="A15" s="69">
        <v>6</v>
      </c>
      <c r="B15" s="136" t="str">
        <f t="shared" si="2"/>
        <v/>
      </c>
      <c r="C15" s="12" t="str">
        <f>IF('Info PSPeurs'!B15="","",'Info PSPeurs'!B15)</f>
        <v/>
      </c>
      <c r="D15" s="12" t="str">
        <f>IF(C15="","",'Info PSPeurs'!C15)</f>
        <v/>
      </c>
      <c r="E15" s="12" t="str">
        <f>IF(C15="","",'Info PSPeurs'!D15)</f>
        <v/>
      </c>
      <c r="F15" s="12" t="str">
        <f>IF(C15="","",'Info PSPeurs'!E15)</f>
        <v/>
      </c>
      <c r="G15" s="12" t="str">
        <f>IF(C15="","",'Info PSPeurs'!H15)</f>
        <v/>
      </c>
      <c r="H15" s="12" t="str">
        <f t="shared" si="1"/>
        <v/>
      </c>
      <c r="I15" s="138" t="str">
        <f>IF(G15="","",IF(G15&lt;18,Description!$B$31,IF(G15&gt;Description!$E$32,Description!$B$33,Description!$B$32)))</f>
        <v/>
      </c>
      <c r="J15" s="124"/>
      <c r="K15" s="119"/>
      <c r="L15" s="125"/>
      <c r="M15" s="119"/>
      <c r="N15" s="125"/>
      <c r="O15" s="119"/>
      <c r="P15" s="125"/>
      <c r="Q15" s="126"/>
      <c r="R15" s="127"/>
      <c r="S15" s="125"/>
      <c r="T15" s="126"/>
      <c r="U15" s="127"/>
      <c r="V15" s="125"/>
      <c r="W15" s="126"/>
      <c r="X15" s="127"/>
      <c r="Y15" s="125"/>
      <c r="Z15" s="126"/>
      <c r="AA15" s="127"/>
      <c r="AB15" s="125"/>
      <c r="AC15" s="128"/>
      <c r="AD15" s="125"/>
      <c r="AE15" s="128"/>
    </row>
    <row r="16" spans="1:31" x14ac:dyDescent="0.25">
      <c r="A16" s="69">
        <v>7</v>
      </c>
      <c r="B16" s="136" t="str">
        <f t="shared" si="2"/>
        <v/>
      </c>
      <c r="C16" s="12" t="str">
        <f>IF('Info PSPeurs'!B16="","",'Info PSPeurs'!B16)</f>
        <v/>
      </c>
      <c r="D16" s="12" t="str">
        <f>IF(C16="","",'Info PSPeurs'!C16)</f>
        <v/>
      </c>
      <c r="E16" s="12" t="str">
        <f>IF(C16="","",'Info PSPeurs'!D16)</f>
        <v/>
      </c>
      <c r="F16" s="12" t="str">
        <f>IF(C16="","",'Info PSPeurs'!E16)</f>
        <v/>
      </c>
      <c r="G16" s="12" t="str">
        <f>IF(C16="","",'Info PSPeurs'!H16)</f>
        <v/>
      </c>
      <c r="H16" s="12" t="str">
        <f t="shared" si="1"/>
        <v/>
      </c>
      <c r="I16" s="138" t="str">
        <f>IF(G16="","",IF(G16&lt;18,Description!$B$31,IF(G16&gt;Description!$E$32,Description!$B$33,Description!$B$32)))</f>
        <v/>
      </c>
      <c r="J16" s="124"/>
      <c r="K16" s="119"/>
      <c r="L16" s="125"/>
      <c r="M16" s="119"/>
      <c r="N16" s="125"/>
      <c r="O16" s="119"/>
      <c r="P16" s="125"/>
      <c r="Q16" s="126"/>
      <c r="R16" s="127"/>
      <c r="S16" s="125"/>
      <c r="T16" s="126"/>
      <c r="U16" s="127"/>
      <c r="V16" s="125"/>
      <c r="W16" s="126"/>
      <c r="X16" s="127"/>
      <c r="Y16" s="125"/>
      <c r="Z16" s="126"/>
      <c r="AA16" s="127"/>
      <c r="AB16" s="125"/>
      <c r="AC16" s="128"/>
      <c r="AD16" s="125"/>
      <c r="AE16" s="128"/>
    </row>
    <row r="17" spans="1:31" x14ac:dyDescent="0.25">
      <c r="A17" s="69">
        <v>8</v>
      </c>
      <c r="B17" s="136" t="str">
        <f t="shared" si="2"/>
        <v/>
      </c>
      <c r="C17" s="12" t="str">
        <f>IF('Info PSPeurs'!B17="","",'Info PSPeurs'!B17)</f>
        <v/>
      </c>
      <c r="D17" s="12" t="str">
        <f>IF(C17="","",'Info PSPeurs'!C17)</f>
        <v/>
      </c>
      <c r="E17" s="12" t="str">
        <f>IF(C17="","",'Info PSPeurs'!D17)</f>
        <v/>
      </c>
      <c r="F17" s="12" t="str">
        <f>IF(C17="","",'Info PSPeurs'!E17)</f>
        <v/>
      </c>
      <c r="G17" s="12" t="str">
        <f>IF(C17="","",'Info PSPeurs'!H17)</f>
        <v/>
      </c>
      <c r="H17" s="12" t="str">
        <f t="shared" si="1"/>
        <v/>
      </c>
      <c r="I17" s="138" t="str">
        <f>IF(G17="","",IF(G17&lt;18,Description!$B$31,IF(G17&gt;Description!$E$32,Description!$B$33,Description!$B$32)))</f>
        <v/>
      </c>
      <c r="J17" s="124"/>
      <c r="K17" s="119"/>
      <c r="L17" s="125"/>
      <c r="M17" s="119"/>
      <c r="N17" s="125"/>
      <c r="O17" s="119"/>
      <c r="P17" s="125"/>
      <c r="Q17" s="126"/>
      <c r="R17" s="127"/>
      <c r="S17" s="125"/>
      <c r="T17" s="126"/>
      <c r="U17" s="127"/>
      <c r="V17" s="125"/>
      <c r="W17" s="126"/>
      <c r="X17" s="127"/>
      <c r="Y17" s="125"/>
      <c r="Z17" s="126"/>
      <c r="AA17" s="127"/>
      <c r="AB17" s="125"/>
      <c r="AC17" s="128"/>
      <c r="AD17" s="125"/>
      <c r="AE17" s="128"/>
    </row>
    <row r="18" spans="1:31" x14ac:dyDescent="0.25">
      <c r="A18" s="69">
        <v>9</v>
      </c>
      <c r="B18" s="136" t="str">
        <f t="shared" si="2"/>
        <v/>
      </c>
      <c r="C18" s="12" t="str">
        <f>IF('Info PSPeurs'!B18="","",'Info PSPeurs'!B18)</f>
        <v/>
      </c>
      <c r="D18" s="12" t="str">
        <f>IF(C18="","",'Info PSPeurs'!C18)</f>
        <v/>
      </c>
      <c r="E18" s="12" t="str">
        <f>IF(C18="","",'Info PSPeurs'!D18)</f>
        <v/>
      </c>
      <c r="F18" s="12" t="str">
        <f>IF(C18="","",'Info PSPeurs'!E18)</f>
        <v/>
      </c>
      <c r="G18" s="12" t="str">
        <f>IF(C18="","",'Info PSPeurs'!H18)</f>
        <v/>
      </c>
      <c r="H18" s="12" t="str">
        <f t="shared" si="1"/>
        <v/>
      </c>
      <c r="I18" s="138" t="str">
        <f>IF(G18="","",IF(G18&lt;18,Description!$B$31,IF(G18&gt;Description!$E$32,Description!$B$33,Description!$B$32)))</f>
        <v/>
      </c>
      <c r="J18" s="124"/>
      <c r="K18" s="119"/>
      <c r="L18" s="125"/>
      <c r="M18" s="119"/>
      <c r="N18" s="125"/>
      <c r="O18" s="119"/>
      <c r="P18" s="125"/>
      <c r="Q18" s="126"/>
      <c r="R18" s="127"/>
      <c r="S18" s="125"/>
      <c r="T18" s="126"/>
      <c r="U18" s="127"/>
      <c r="V18" s="125"/>
      <c r="W18" s="126"/>
      <c r="X18" s="127"/>
      <c r="Y18" s="125"/>
      <c r="Z18" s="126"/>
      <c r="AA18" s="127"/>
      <c r="AB18" s="125"/>
      <c r="AC18" s="128"/>
      <c r="AD18" s="125"/>
      <c r="AE18" s="128"/>
    </row>
    <row r="19" spans="1:31" x14ac:dyDescent="0.25">
      <c r="A19" s="69">
        <v>10</v>
      </c>
      <c r="B19" s="136" t="str">
        <f t="shared" si="2"/>
        <v/>
      </c>
      <c r="C19" s="12" t="str">
        <f>IF('Info PSPeurs'!B19="","",'Info PSPeurs'!B19)</f>
        <v/>
      </c>
      <c r="D19" s="12" t="str">
        <f>IF(C19="","",'Info PSPeurs'!C19)</f>
        <v/>
      </c>
      <c r="E19" s="12" t="str">
        <f>IF(C19="","",'Info PSPeurs'!D19)</f>
        <v/>
      </c>
      <c r="F19" s="12" t="str">
        <f>IF(C19="","",'Info PSPeurs'!E19)</f>
        <v/>
      </c>
      <c r="G19" s="12" t="str">
        <f>IF(C19="","",'Info PSPeurs'!H19)</f>
        <v/>
      </c>
      <c r="H19" s="12" t="str">
        <f t="shared" si="1"/>
        <v/>
      </c>
      <c r="I19" s="138" t="str">
        <f>IF(G19="","",IF(G19&lt;18,Description!$B$31,IF(G19&gt;Description!$E$32,Description!$B$33,Description!$B$32)))</f>
        <v/>
      </c>
      <c r="J19" s="124"/>
      <c r="K19" s="119"/>
      <c r="L19" s="125"/>
      <c r="M19" s="119"/>
      <c r="N19" s="125"/>
      <c r="O19" s="119"/>
      <c r="P19" s="125"/>
      <c r="Q19" s="126"/>
      <c r="R19" s="127"/>
      <c r="S19" s="125"/>
      <c r="T19" s="126"/>
      <c r="U19" s="127"/>
      <c r="V19" s="125"/>
      <c r="W19" s="126"/>
      <c r="X19" s="127"/>
      <c r="Y19" s="125"/>
      <c r="Z19" s="126"/>
      <c r="AA19" s="127"/>
      <c r="AB19" s="125"/>
      <c r="AC19" s="128"/>
      <c r="AD19" s="125"/>
      <c r="AE19" s="128"/>
    </row>
    <row r="20" spans="1:31" x14ac:dyDescent="0.25">
      <c r="A20" s="69">
        <v>11</v>
      </c>
      <c r="B20" s="136" t="str">
        <f t="shared" si="2"/>
        <v/>
      </c>
      <c r="C20" s="12" t="str">
        <f>IF('Info PSPeurs'!B20="","",'Info PSPeurs'!B20)</f>
        <v/>
      </c>
      <c r="D20" s="12" t="str">
        <f>IF(C20="","",'Info PSPeurs'!C20)</f>
        <v/>
      </c>
      <c r="E20" s="12" t="str">
        <f>IF(C20="","",'Info PSPeurs'!D20)</f>
        <v/>
      </c>
      <c r="F20" s="12" t="str">
        <f>IF(C20="","",'Info PSPeurs'!E20)</f>
        <v/>
      </c>
      <c r="G20" s="12" t="str">
        <f>IF(C20="","",'Info PSPeurs'!H20)</f>
        <v/>
      </c>
      <c r="H20" s="12" t="str">
        <f t="shared" si="1"/>
        <v/>
      </c>
      <c r="I20" s="138" t="str">
        <f>IF(G20="","",IF(G20&lt;18,Description!$B$31,IF(G20&gt;Description!$E$32,Description!$B$33,Description!$B$32)))</f>
        <v/>
      </c>
      <c r="J20" s="124"/>
      <c r="K20" s="119"/>
      <c r="L20" s="125"/>
      <c r="M20" s="119"/>
      <c r="N20" s="125"/>
      <c r="O20" s="119"/>
      <c r="P20" s="125"/>
      <c r="Q20" s="126"/>
      <c r="R20" s="127"/>
      <c r="S20" s="125"/>
      <c r="T20" s="126"/>
      <c r="U20" s="127"/>
      <c r="V20" s="125"/>
      <c r="W20" s="126"/>
      <c r="X20" s="127"/>
      <c r="Y20" s="125"/>
      <c r="Z20" s="126"/>
      <c r="AA20" s="127"/>
      <c r="AB20" s="125"/>
      <c r="AC20" s="128"/>
      <c r="AD20" s="125"/>
      <c r="AE20" s="128"/>
    </row>
    <row r="21" spans="1:31" x14ac:dyDescent="0.25">
      <c r="A21" s="69">
        <v>12</v>
      </c>
      <c r="B21" s="136" t="str">
        <f t="shared" si="2"/>
        <v/>
      </c>
      <c r="C21" s="12" t="str">
        <f>IF('Info PSPeurs'!B21="","",'Info PSPeurs'!B21)</f>
        <v/>
      </c>
      <c r="D21" s="12" t="str">
        <f>IF(C21="","",'Info PSPeurs'!C21)</f>
        <v/>
      </c>
      <c r="E21" s="12" t="str">
        <f>IF(C21="","",'Info PSPeurs'!D21)</f>
        <v/>
      </c>
      <c r="F21" s="12" t="str">
        <f>IF(C21="","",'Info PSPeurs'!E21)</f>
        <v/>
      </c>
      <c r="G21" s="12" t="str">
        <f>IF(C21="","",'Info PSPeurs'!H21)</f>
        <v/>
      </c>
      <c r="H21" s="12" t="str">
        <f t="shared" si="1"/>
        <v/>
      </c>
      <c r="I21" s="138" t="str">
        <f>IF(G21="","",IF(G21&lt;18,Description!$B$31,IF(G21&gt;Description!$E$32,Description!$B$33,Description!$B$32)))</f>
        <v/>
      </c>
      <c r="J21" s="124"/>
      <c r="K21" s="119"/>
      <c r="L21" s="125"/>
      <c r="M21" s="119"/>
      <c r="N21" s="125"/>
      <c r="O21" s="119"/>
      <c r="P21" s="125"/>
      <c r="Q21" s="126"/>
      <c r="R21" s="127"/>
      <c r="S21" s="125"/>
      <c r="T21" s="126"/>
      <c r="U21" s="127"/>
      <c r="V21" s="125"/>
      <c r="W21" s="126"/>
      <c r="X21" s="127"/>
      <c r="Y21" s="125"/>
      <c r="Z21" s="126"/>
      <c r="AA21" s="127"/>
      <c r="AB21" s="125"/>
      <c r="AC21" s="128"/>
      <c r="AD21" s="125"/>
      <c r="AE21" s="128"/>
    </row>
    <row r="22" spans="1:31" x14ac:dyDescent="0.25">
      <c r="A22" s="69">
        <v>13</v>
      </c>
      <c r="B22" s="136" t="str">
        <f t="shared" si="2"/>
        <v/>
      </c>
      <c r="C22" s="12" t="str">
        <f>IF('Info PSPeurs'!B22="","",'Info PSPeurs'!B22)</f>
        <v/>
      </c>
      <c r="D22" s="12" t="str">
        <f>IF(C22="","",'Info PSPeurs'!C22)</f>
        <v/>
      </c>
      <c r="E22" s="12" t="str">
        <f>IF(C22="","",'Info PSPeurs'!D22)</f>
        <v/>
      </c>
      <c r="F22" s="12" t="str">
        <f>IF(C22="","",'Info PSPeurs'!E22)</f>
        <v/>
      </c>
      <c r="G22" s="12" t="str">
        <f>IF(C22="","",'Info PSPeurs'!H22)</f>
        <v/>
      </c>
      <c r="H22" s="12" t="str">
        <f t="shared" si="1"/>
        <v/>
      </c>
      <c r="I22" s="138" t="str">
        <f>IF(G22="","",IF(G22&lt;18,Description!$B$31,IF(G22&gt;Description!$E$32,Description!$B$33,Description!$B$32)))</f>
        <v/>
      </c>
      <c r="J22" s="124"/>
      <c r="K22" s="119"/>
      <c r="L22" s="125"/>
      <c r="M22" s="119"/>
      <c r="N22" s="125"/>
      <c r="O22" s="119"/>
      <c r="P22" s="125"/>
      <c r="Q22" s="126"/>
      <c r="R22" s="127"/>
      <c r="S22" s="125"/>
      <c r="T22" s="126"/>
      <c r="U22" s="127"/>
      <c r="V22" s="125"/>
      <c r="W22" s="126"/>
      <c r="X22" s="127"/>
      <c r="Y22" s="125"/>
      <c r="Z22" s="126"/>
      <c r="AA22" s="127"/>
      <c r="AB22" s="125"/>
      <c r="AC22" s="128"/>
      <c r="AD22" s="125"/>
      <c r="AE22" s="128"/>
    </row>
    <row r="23" spans="1:31" x14ac:dyDescent="0.25">
      <c r="A23" s="69">
        <v>14</v>
      </c>
      <c r="B23" s="136" t="str">
        <f t="shared" si="2"/>
        <v/>
      </c>
      <c r="C23" s="12" t="str">
        <f>IF('Info PSPeurs'!B23="","",'Info PSPeurs'!B23)</f>
        <v/>
      </c>
      <c r="D23" s="12" t="str">
        <f>IF(C23="","",'Info PSPeurs'!C23)</f>
        <v/>
      </c>
      <c r="E23" s="12" t="str">
        <f>IF(C23="","",'Info PSPeurs'!D23)</f>
        <v/>
      </c>
      <c r="F23" s="12" t="str">
        <f>IF(C23="","",'Info PSPeurs'!E23)</f>
        <v/>
      </c>
      <c r="G23" s="12" t="str">
        <f>IF(C23="","",'Info PSPeurs'!H23)</f>
        <v/>
      </c>
      <c r="H23" s="12" t="str">
        <f t="shared" si="1"/>
        <v/>
      </c>
      <c r="I23" s="138" t="str">
        <f>IF(G23="","",IF(G23&lt;18,Description!$B$31,IF(G23&gt;Description!$E$32,Description!$B$33,Description!$B$32)))</f>
        <v/>
      </c>
      <c r="J23" s="124"/>
      <c r="K23" s="119"/>
      <c r="L23" s="125"/>
      <c r="M23" s="119"/>
      <c r="N23" s="125"/>
      <c r="O23" s="119"/>
      <c r="P23" s="125"/>
      <c r="Q23" s="126"/>
      <c r="R23" s="127"/>
      <c r="S23" s="125"/>
      <c r="T23" s="126"/>
      <c r="U23" s="127"/>
      <c r="V23" s="125"/>
      <c r="W23" s="126"/>
      <c r="X23" s="127"/>
      <c r="Y23" s="125"/>
      <c r="Z23" s="126"/>
      <c r="AA23" s="127"/>
      <c r="AB23" s="125"/>
      <c r="AC23" s="128"/>
      <c r="AD23" s="125"/>
      <c r="AE23" s="128"/>
    </row>
    <row r="24" spans="1:31" x14ac:dyDescent="0.25">
      <c r="A24" s="69">
        <v>15</v>
      </c>
      <c r="B24" s="136" t="str">
        <f t="shared" si="2"/>
        <v/>
      </c>
      <c r="C24" s="12" t="str">
        <f>IF('Info PSPeurs'!B24="","",'Info PSPeurs'!B24)</f>
        <v/>
      </c>
      <c r="D24" s="12" t="str">
        <f>IF(C24="","",'Info PSPeurs'!C24)</f>
        <v/>
      </c>
      <c r="E24" s="12" t="str">
        <f>IF(C24="","",'Info PSPeurs'!D24)</f>
        <v/>
      </c>
      <c r="F24" s="12" t="str">
        <f>IF(C24="","",'Info PSPeurs'!E24)</f>
        <v/>
      </c>
      <c r="G24" s="12" t="str">
        <f>IF(C24="","",'Info PSPeurs'!H24)</f>
        <v/>
      </c>
      <c r="H24" s="12" t="str">
        <f t="shared" si="1"/>
        <v/>
      </c>
      <c r="I24" s="138" t="str">
        <f>IF(G24="","",IF(G24&lt;18,Description!$B$31,IF(G24&gt;Description!$E$32,Description!$B$33,Description!$B$32)))</f>
        <v/>
      </c>
      <c r="J24" s="124"/>
      <c r="K24" s="119"/>
      <c r="L24" s="125"/>
      <c r="M24" s="126"/>
      <c r="N24" s="125"/>
      <c r="O24" s="126"/>
      <c r="P24" s="125"/>
      <c r="Q24" s="126"/>
      <c r="R24" s="127"/>
      <c r="S24" s="125"/>
      <c r="T24" s="126"/>
      <c r="U24" s="127"/>
      <c r="V24" s="125"/>
      <c r="W24" s="126"/>
      <c r="X24" s="127"/>
      <c r="Y24" s="125"/>
      <c r="Z24" s="126"/>
      <c r="AA24" s="127"/>
      <c r="AB24" s="125"/>
      <c r="AC24" s="128"/>
      <c r="AD24" s="125"/>
      <c r="AE24" s="128"/>
    </row>
    <row r="25" spans="1:31" x14ac:dyDescent="0.25">
      <c r="A25" s="69">
        <v>16</v>
      </c>
      <c r="B25" s="136" t="str">
        <f t="shared" si="2"/>
        <v/>
      </c>
      <c r="C25" s="12" t="str">
        <f>IF('Info PSPeurs'!B25="","",'Info PSPeurs'!B25)</f>
        <v/>
      </c>
      <c r="D25" s="12" t="str">
        <f>IF(C25="","",'Info PSPeurs'!C25)</f>
        <v/>
      </c>
      <c r="E25" s="12" t="str">
        <f>IF(C25="","",'Info PSPeurs'!D25)</f>
        <v/>
      </c>
      <c r="F25" s="12" t="str">
        <f>IF(C25="","",'Info PSPeurs'!E25)</f>
        <v/>
      </c>
      <c r="G25" s="12" t="str">
        <f>IF(C25="","",'Info PSPeurs'!H25)</f>
        <v/>
      </c>
      <c r="H25" s="12" t="str">
        <f t="shared" si="1"/>
        <v/>
      </c>
      <c r="I25" s="138" t="str">
        <f>IF(G25="","",IF(G25&lt;18,Description!$B$31,IF(G25&gt;Description!$E$32,Description!$B$33,Description!$B$32)))</f>
        <v/>
      </c>
      <c r="J25" s="124"/>
      <c r="K25" s="119"/>
      <c r="L25" s="125"/>
      <c r="M25" s="126"/>
      <c r="N25" s="125"/>
      <c r="O25" s="126"/>
      <c r="P25" s="125"/>
      <c r="Q25" s="126"/>
      <c r="R25" s="127"/>
      <c r="S25" s="125"/>
      <c r="T25" s="126"/>
      <c r="U25" s="127"/>
      <c r="V25" s="125"/>
      <c r="W25" s="126"/>
      <c r="X25" s="127"/>
      <c r="Y25" s="125"/>
      <c r="Z25" s="126"/>
      <c r="AA25" s="127"/>
      <c r="AB25" s="125"/>
      <c r="AC25" s="128"/>
      <c r="AD25" s="125"/>
      <c r="AE25" s="128"/>
    </row>
    <row r="26" spans="1:31" x14ac:dyDescent="0.25">
      <c r="A26" s="69">
        <v>17</v>
      </c>
      <c r="B26" s="136" t="str">
        <f t="shared" si="2"/>
        <v/>
      </c>
      <c r="C26" s="12" t="str">
        <f>IF('Info PSPeurs'!B26="","",'Info PSPeurs'!B26)</f>
        <v/>
      </c>
      <c r="D26" s="12" t="str">
        <f>IF(C26="","",'Info PSPeurs'!C26)</f>
        <v/>
      </c>
      <c r="E26" s="12" t="str">
        <f>IF(C26="","",'Info PSPeurs'!D26)</f>
        <v/>
      </c>
      <c r="F26" s="12" t="str">
        <f>IF(C26="","",'Info PSPeurs'!E26)</f>
        <v/>
      </c>
      <c r="G26" s="12" t="str">
        <f>IF(C26="","",'Info PSPeurs'!H26)</f>
        <v/>
      </c>
      <c r="H26" s="12" t="str">
        <f t="shared" si="1"/>
        <v/>
      </c>
      <c r="I26" s="138" t="str">
        <f>IF(G26="","",IF(G26&lt;18,Description!$B$31,IF(G26&gt;Description!$E$32,Description!$B$33,Description!$B$32)))</f>
        <v/>
      </c>
      <c r="J26" s="124"/>
      <c r="K26" s="119"/>
      <c r="L26" s="125"/>
      <c r="M26" s="119"/>
      <c r="N26" s="125"/>
      <c r="O26" s="119"/>
      <c r="P26" s="125"/>
      <c r="Q26" s="126"/>
      <c r="R26" s="127"/>
      <c r="S26" s="125"/>
      <c r="T26" s="126"/>
      <c r="U26" s="127"/>
      <c r="V26" s="125"/>
      <c r="W26" s="126"/>
      <c r="X26" s="127"/>
      <c r="Y26" s="125"/>
      <c r="Z26" s="126"/>
      <c r="AA26" s="127"/>
      <c r="AB26" s="125"/>
      <c r="AC26" s="128"/>
      <c r="AD26" s="125"/>
      <c r="AE26" s="128"/>
    </row>
    <row r="27" spans="1:31" x14ac:dyDescent="0.25">
      <c r="A27" s="69">
        <v>18</v>
      </c>
      <c r="B27" s="136" t="str">
        <f t="shared" si="2"/>
        <v/>
      </c>
      <c r="C27" s="12" t="str">
        <f>IF('Info PSPeurs'!B27="","",'Info PSPeurs'!B27)</f>
        <v/>
      </c>
      <c r="D27" s="12" t="str">
        <f>IF(C27="","",'Info PSPeurs'!C27)</f>
        <v/>
      </c>
      <c r="E27" s="12" t="str">
        <f>IF(C27="","",'Info PSPeurs'!D27)</f>
        <v/>
      </c>
      <c r="F27" s="12" t="str">
        <f>IF(C27="","",'Info PSPeurs'!E27)</f>
        <v/>
      </c>
      <c r="G27" s="12" t="str">
        <f>IF(C27="","",'Info PSPeurs'!H27)</f>
        <v/>
      </c>
      <c r="H27" s="12" t="str">
        <f t="shared" si="1"/>
        <v/>
      </c>
      <c r="I27" s="138" t="str">
        <f>IF(G27="","",IF(G27&lt;18,Description!$B$31,IF(G27&gt;Description!$E$32,Description!$B$33,Description!$B$32)))</f>
        <v/>
      </c>
      <c r="J27" s="124"/>
      <c r="K27" s="119"/>
      <c r="L27" s="125"/>
      <c r="M27" s="119"/>
      <c r="N27" s="125"/>
      <c r="O27" s="119"/>
      <c r="P27" s="125"/>
      <c r="Q27" s="126"/>
      <c r="R27" s="127"/>
      <c r="S27" s="125"/>
      <c r="T27" s="126"/>
      <c r="U27" s="127"/>
      <c r="V27" s="125"/>
      <c r="W27" s="126"/>
      <c r="X27" s="127"/>
      <c r="Y27" s="125"/>
      <c r="Z27" s="126"/>
      <c r="AA27" s="127"/>
      <c r="AB27" s="125"/>
      <c r="AC27" s="128"/>
      <c r="AD27" s="125"/>
      <c r="AE27" s="128"/>
    </row>
    <row r="28" spans="1:31" x14ac:dyDescent="0.25">
      <c r="A28" s="69">
        <v>19</v>
      </c>
      <c r="B28" s="136" t="str">
        <f t="shared" si="2"/>
        <v/>
      </c>
      <c r="C28" s="12" t="str">
        <f>IF('Info PSPeurs'!B28="","",'Info PSPeurs'!B28)</f>
        <v/>
      </c>
      <c r="D28" s="12" t="str">
        <f>IF(C28="","",'Info PSPeurs'!C28)</f>
        <v/>
      </c>
      <c r="E28" s="12" t="str">
        <f>IF(C28="","",'Info PSPeurs'!D28)</f>
        <v/>
      </c>
      <c r="F28" s="12" t="str">
        <f>IF(C28="","",'Info PSPeurs'!E28)</f>
        <v/>
      </c>
      <c r="G28" s="12" t="str">
        <f>IF(C28="","",'Info PSPeurs'!H28)</f>
        <v/>
      </c>
      <c r="H28" s="12" t="str">
        <f t="shared" si="1"/>
        <v/>
      </c>
      <c r="I28" s="138" t="str">
        <f>IF(G28="","",IF(G28&lt;18,Description!$B$31,IF(G28&gt;Description!$E$32,Description!$B$33,Description!$B$32)))</f>
        <v/>
      </c>
      <c r="J28" s="124"/>
      <c r="K28" s="119"/>
      <c r="L28" s="125"/>
      <c r="M28" s="119"/>
      <c r="N28" s="125"/>
      <c r="O28" s="119"/>
      <c r="P28" s="125"/>
      <c r="Q28" s="126"/>
      <c r="R28" s="127"/>
      <c r="S28" s="125"/>
      <c r="T28" s="126"/>
      <c r="U28" s="127"/>
      <c r="V28" s="125"/>
      <c r="W28" s="126"/>
      <c r="X28" s="127"/>
      <c r="Y28" s="125"/>
      <c r="Z28" s="126"/>
      <c r="AA28" s="127"/>
      <c r="AB28" s="125"/>
      <c r="AC28" s="128"/>
      <c r="AD28" s="125"/>
      <c r="AE28" s="128"/>
    </row>
    <row r="29" spans="1:31" x14ac:dyDescent="0.25">
      <c r="A29" s="69">
        <v>20</v>
      </c>
      <c r="B29" s="136" t="str">
        <f t="shared" si="2"/>
        <v/>
      </c>
      <c r="C29" s="12" t="str">
        <f>IF('Info PSPeurs'!B29="","",'Info PSPeurs'!B29)</f>
        <v/>
      </c>
      <c r="D29" s="12" t="str">
        <f>IF(C29="","",'Info PSPeurs'!C29)</f>
        <v/>
      </c>
      <c r="E29" s="12" t="str">
        <f>IF(C29="","",'Info PSPeurs'!D29)</f>
        <v/>
      </c>
      <c r="F29" s="12" t="str">
        <f>IF(C29="","",'Info PSPeurs'!E29)</f>
        <v/>
      </c>
      <c r="G29" s="12" t="str">
        <f>IF(C29="","",'Info PSPeurs'!H29)</f>
        <v/>
      </c>
      <c r="H29" s="12" t="str">
        <f t="shared" si="1"/>
        <v/>
      </c>
      <c r="I29" s="138" t="str">
        <f>IF(G29="","",IF(G29&lt;18,Description!$B$31,IF(G29&gt;Description!$E$32,Description!$B$33,Description!$B$32)))</f>
        <v/>
      </c>
      <c r="J29" s="124"/>
      <c r="K29" s="119"/>
      <c r="L29" s="125"/>
      <c r="M29" s="119"/>
      <c r="N29" s="125"/>
      <c r="O29" s="119"/>
      <c r="P29" s="125"/>
      <c r="Q29" s="126"/>
      <c r="R29" s="127"/>
      <c r="S29" s="125"/>
      <c r="T29" s="126"/>
      <c r="U29" s="127"/>
      <c r="V29" s="125"/>
      <c r="W29" s="126"/>
      <c r="X29" s="127"/>
      <c r="Y29" s="125"/>
      <c r="Z29" s="126"/>
      <c r="AA29" s="127"/>
      <c r="AB29" s="125"/>
      <c r="AC29" s="128"/>
      <c r="AD29" s="125"/>
      <c r="AE29" s="128"/>
    </row>
    <row r="30" spans="1:31" x14ac:dyDescent="0.25">
      <c r="A30" s="69">
        <v>21</v>
      </c>
      <c r="B30" s="136" t="str">
        <f t="shared" si="2"/>
        <v/>
      </c>
      <c r="C30" s="12" t="str">
        <f>IF('Info PSPeurs'!B30="","",'Info PSPeurs'!B30)</f>
        <v/>
      </c>
      <c r="D30" s="12" t="str">
        <f>IF(C30="","",'Info PSPeurs'!C30)</f>
        <v/>
      </c>
      <c r="E30" s="12" t="str">
        <f>IF(C30="","",'Info PSPeurs'!D30)</f>
        <v/>
      </c>
      <c r="F30" s="12" t="str">
        <f>IF(C30="","",'Info PSPeurs'!E30)</f>
        <v/>
      </c>
      <c r="G30" s="12" t="str">
        <f>IF(C30="","",'Info PSPeurs'!H30)</f>
        <v/>
      </c>
      <c r="H30" s="12" t="str">
        <f t="shared" si="1"/>
        <v/>
      </c>
      <c r="I30" s="138" t="str">
        <f>IF(G30="","",IF(G30&lt;18,Description!$B$31,IF(G30&gt;Description!$E$32,Description!$B$33,Description!$B$32)))</f>
        <v/>
      </c>
      <c r="J30" s="124"/>
      <c r="K30" s="119"/>
      <c r="L30" s="125"/>
      <c r="M30" s="119"/>
      <c r="N30" s="125"/>
      <c r="O30" s="119"/>
      <c r="P30" s="125"/>
      <c r="Q30" s="126"/>
      <c r="R30" s="127"/>
      <c r="S30" s="125"/>
      <c r="T30" s="126"/>
      <c r="U30" s="127"/>
      <c r="V30" s="125"/>
      <c r="W30" s="126"/>
      <c r="X30" s="127"/>
      <c r="Y30" s="125"/>
      <c r="Z30" s="126"/>
      <c r="AA30" s="127"/>
      <c r="AB30" s="125"/>
      <c r="AC30" s="128"/>
      <c r="AD30" s="125"/>
      <c r="AE30" s="128"/>
    </row>
    <row r="31" spans="1:31" x14ac:dyDescent="0.25">
      <c r="A31" s="69">
        <v>22</v>
      </c>
      <c r="B31" s="136" t="str">
        <f t="shared" si="2"/>
        <v/>
      </c>
      <c r="C31" s="12" t="str">
        <f>IF('Info PSPeurs'!B31="","",'Info PSPeurs'!B31)</f>
        <v/>
      </c>
      <c r="D31" s="12" t="str">
        <f>IF(C31="","",'Info PSPeurs'!C31)</f>
        <v/>
      </c>
      <c r="E31" s="12" t="str">
        <f>IF(C31="","",'Info PSPeurs'!D31)</f>
        <v/>
      </c>
      <c r="F31" s="12" t="str">
        <f>IF(C31="","",'Info PSPeurs'!E31)</f>
        <v/>
      </c>
      <c r="G31" s="12" t="str">
        <f>IF(C31="","",'Info PSPeurs'!H31)</f>
        <v/>
      </c>
      <c r="H31" s="12" t="str">
        <f t="shared" si="1"/>
        <v/>
      </c>
      <c r="I31" s="138" t="str">
        <f>IF(G31="","",IF(G31&lt;18,Description!$B$31,IF(G31&gt;Description!$E$32,Description!$B$33,Description!$B$32)))</f>
        <v/>
      </c>
      <c r="J31" s="124"/>
      <c r="K31" s="119"/>
      <c r="L31" s="125"/>
      <c r="M31" s="119"/>
      <c r="N31" s="125"/>
      <c r="O31" s="119"/>
      <c r="P31" s="125"/>
      <c r="Q31" s="126"/>
      <c r="R31" s="127"/>
      <c r="S31" s="125"/>
      <c r="T31" s="126"/>
      <c r="U31" s="127"/>
      <c r="V31" s="125"/>
      <c r="W31" s="126"/>
      <c r="X31" s="127"/>
      <c r="Y31" s="125"/>
      <c r="Z31" s="126"/>
      <c r="AA31" s="127"/>
      <c r="AB31" s="125"/>
      <c r="AC31" s="128"/>
      <c r="AD31" s="125"/>
      <c r="AE31" s="128"/>
    </row>
    <row r="32" spans="1:31" x14ac:dyDescent="0.25">
      <c r="A32" s="69">
        <v>23</v>
      </c>
      <c r="B32" s="136" t="str">
        <f t="shared" si="2"/>
        <v/>
      </c>
      <c r="C32" s="12" t="str">
        <f>IF('Info PSPeurs'!B32="","",'Info PSPeurs'!B32)</f>
        <v/>
      </c>
      <c r="D32" s="12" t="str">
        <f>IF(C32="","",'Info PSPeurs'!C32)</f>
        <v/>
      </c>
      <c r="E32" s="12" t="str">
        <f>IF(C32="","",'Info PSPeurs'!D32)</f>
        <v/>
      </c>
      <c r="F32" s="12" t="str">
        <f>IF(C32="","",'Info PSPeurs'!E32)</f>
        <v/>
      </c>
      <c r="G32" s="12" t="str">
        <f>IF(C32="","",'Info PSPeurs'!H32)</f>
        <v/>
      </c>
      <c r="H32" s="12" t="str">
        <f t="shared" si="1"/>
        <v/>
      </c>
      <c r="I32" s="138" t="str">
        <f>IF(G32="","",IF(G32&lt;18,Description!$B$31,IF(G32&gt;Description!$E$32,Description!$B$33,Description!$B$32)))</f>
        <v/>
      </c>
      <c r="J32" s="124"/>
      <c r="K32" s="119"/>
      <c r="L32" s="125"/>
      <c r="M32" s="119"/>
      <c r="N32" s="125"/>
      <c r="O32" s="119"/>
      <c r="P32" s="125"/>
      <c r="Q32" s="126"/>
      <c r="R32" s="127"/>
      <c r="S32" s="125"/>
      <c r="T32" s="126"/>
      <c r="U32" s="127"/>
      <c r="V32" s="125"/>
      <c r="W32" s="126"/>
      <c r="X32" s="127"/>
      <c r="Y32" s="125"/>
      <c r="Z32" s="126"/>
      <c r="AA32" s="127"/>
      <c r="AB32" s="125"/>
      <c r="AC32" s="128"/>
      <c r="AD32" s="125"/>
      <c r="AE32" s="128"/>
    </row>
    <row r="33" spans="1:31" x14ac:dyDescent="0.25">
      <c r="A33" s="69">
        <v>24</v>
      </c>
      <c r="B33" s="136" t="str">
        <f t="shared" si="2"/>
        <v/>
      </c>
      <c r="C33" s="12" t="str">
        <f>IF('Info PSPeurs'!B33="","",'Info PSPeurs'!B33)</f>
        <v/>
      </c>
      <c r="D33" s="12" t="str">
        <f>IF(C33="","",'Info PSPeurs'!C33)</f>
        <v/>
      </c>
      <c r="E33" s="12" t="str">
        <f>IF(C33="","",'Info PSPeurs'!D33)</f>
        <v/>
      </c>
      <c r="F33" s="12" t="str">
        <f>IF(C33="","",'Info PSPeurs'!E33)</f>
        <v/>
      </c>
      <c r="G33" s="12" t="str">
        <f>IF(C33="","",'Info PSPeurs'!H33)</f>
        <v/>
      </c>
      <c r="H33" s="12" t="str">
        <f t="shared" si="1"/>
        <v/>
      </c>
      <c r="I33" s="138" t="str">
        <f>IF(G33="","",IF(G33&lt;18,Description!$B$31,IF(G33&gt;Description!$E$32,Description!$B$33,Description!$B$32)))</f>
        <v/>
      </c>
      <c r="J33" s="124"/>
      <c r="K33" s="119"/>
      <c r="L33" s="125"/>
      <c r="M33" s="119"/>
      <c r="N33" s="125"/>
      <c r="O33" s="119"/>
      <c r="P33" s="125"/>
      <c r="Q33" s="126"/>
      <c r="R33" s="127"/>
      <c r="S33" s="125"/>
      <c r="T33" s="126"/>
      <c r="U33" s="127"/>
      <c r="V33" s="125"/>
      <c r="W33" s="126"/>
      <c r="X33" s="127"/>
      <c r="Y33" s="125"/>
      <c r="Z33" s="126"/>
      <c r="AA33" s="127"/>
      <c r="AB33" s="125"/>
      <c r="AC33" s="128"/>
      <c r="AD33" s="125"/>
      <c r="AE33" s="128"/>
    </row>
    <row r="34" spans="1:31" x14ac:dyDescent="0.25">
      <c r="A34" s="69">
        <v>25</v>
      </c>
      <c r="B34" s="136" t="str">
        <f t="shared" si="2"/>
        <v/>
      </c>
      <c r="C34" s="12" t="str">
        <f>IF('Info PSPeurs'!B34="","",'Info PSPeurs'!B34)</f>
        <v/>
      </c>
      <c r="D34" s="12" t="str">
        <f>IF(C34="","",'Info PSPeurs'!C34)</f>
        <v/>
      </c>
      <c r="E34" s="12" t="str">
        <f>IF(C34="","",'Info PSPeurs'!D34)</f>
        <v/>
      </c>
      <c r="F34" s="12" t="str">
        <f>IF(C34="","",'Info PSPeurs'!E34)</f>
        <v/>
      </c>
      <c r="G34" s="12" t="str">
        <f>IF(C34="","",'Info PSPeurs'!H34)</f>
        <v/>
      </c>
      <c r="H34" s="12" t="str">
        <f t="shared" si="1"/>
        <v/>
      </c>
      <c r="I34" s="138" t="str">
        <f>IF(G34="","",IF(G34&lt;18,Description!$B$31,IF(G34&gt;Description!$E$32,Description!$B$33,Description!$B$32)))</f>
        <v/>
      </c>
      <c r="J34" s="124"/>
      <c r="K34" s="119"/>
      <c r="L34" s="125"/>
      <c r="M34" s="119"/>
      <c r="N34" s="125"/>
      <c r="O34" s="119"/>
      <c r="P34" s="125"/>
      <c r="Q34" s="126"/>
      <c r="R34" s="127"/>
      <c r="S34" s="125"/>
      <c r="T34" s="126"/>
      <c r="U34" s="127"/>
      <c r="V34" s="125"/>
      <c r="W34" s="126"/>
      <c r="X34" s="127"/>
      <c r="Y34" s="125"/>
      <c r="Z34" s="126"/>
      <c r="AA34" s="127"/>
      <c r="AB34" s="125"/>
      <c r="AC34" s="128"/>
      <c r="AD34" s="125"/>
      <c r="AE34" s="128"/>
    </row>
    <row r="35" spans="1:31" x14ac:dyDescent="0.25">
      <c r="A35" s="69">
        <v>26</v>
      </c>
      <c r="B35" s="136" t="str">
        <f t="shared" si="2"/>
        <v/>
      </c>
      <c r="C35" s="12" t="str">
        <f>IF('Info PSPeurs'!B35="","",'Info PSPeurs'!B35)</f>
        <v/>
      </c>
      <c r="D35" s="12" t="str">
        <f>IF(C35="","",'Info PSPeurs'!C35)</f>
        <v/>
      </c>
      <c r="E35" s="12" t="str">
        <f>IF(C35="","",'Info PSPeurs'!D35)</f>
        <v/>
      </c>
      <c r="F35" s="12" t="str">
        <f>IF(C35="","",'Info PSPeurs'!E35)</f>
        <v/>
      </c>
      <c r="G35" s="12" t="str">
        <f>IF(C35="","",'Info PSPeurs'!H35)</f>
        <v/>
      </c>
      <c r="H35" s="12" t="str">
        <f t="shared" si="1"/>
        <v/>
      </c>
      <c r="I35" s="138" t="str">
        <f>IF(G35="","",IF(G35&lt;18,Description!$B$31,IF(G35&gt;Description!$E$32,Description!$B$33,Description!$B$32)))</f>
        <v/>
      </c>
      <c r="J35" s="124"/>
      <c r="K35" s="119"/>
      <c r="L35" s="125"/>
      <c r="M35" s="119"/>
      <c r="N35" s="125"/>
      <c r="O35" s="119"/>
      <c r="P35" s="125"/>
      <c r="Q35" s="126"/>
      <c r="R35" s="127"/>
      <c r="S35" s="125"/>
      <c r="T35" s="126"/>
      <c r="U35" s="127"/>
      <c r="V35" s="125"/>
      <c r="W35" s="126"/>
      <c r="X35" s="127"/>
      <c r="Y35" s="125"/>
      <c r="Z35" s="126"/>
      <c r="AA35" s="127"/>
      <c r="AB35" s="125"/>
      <c r="AC35" s="128"/>
      <c r="AD35" s="125"/>
      <c r="AE35" s="128"/>
    </row>
    <row r="36" spans="1:31" x14ac:dyDescent="0.25">
      <c r="A36" s="69">
        <v>27</v>
      </c>
      <c r="B36" s="136" t="str">
        <f t="shared" si="2"/>
        <v/>
      </c>
      <c r="C36" s="12" t="str">
        <f>IF('Info PSPeurs'!B36="","",'Info PSPeurs'!B36)</f>
        <v/>
      </c>
      <c r="D36" s="12" t="str">
        <f>IF(C36="","",'Info PSPeurs'!C36)</f>
        <v/>
      </c>
      <c r="E36" s="12" t="str">
        <f>IF(C36="","",'Info PSPeurs'!D36)</f>
        <v/>
      </c>
      <c r="F36" s="12" t="str">
        <f>IF(C36="","",'Info PSPeurs'!E36)</f>
        <v/>
      </c>
      <c r="G36" s="12" t="str">
        <f>IF(C36="","",'Info PSPeurs'!H36)</f>
        <v/>
      </c>
      <c r="H36" s="12" t="str">
        <f t="shared" si="1"/>
        <v/>
      </c>
      <c r="I36" s="138" t="str">
        <f>IF(G36="","",IF(G36&lt;18,Description!$B$31,IF(G36&gt;Description!$E$32,Description!$B$33,Description!$B$32)))</f>
        <v/>
      </c>
      <c r="J36" s="124"/>
      <c r="K36" s="119"/>
      <c r="L36" s="125"/>
      <c r="M36" s="119"/>
      <c r="N36" s="125"/>
      <c r="O36" s="119"/>
      <c r="P36" s="125"/>
      <c r="Q36" s="126"/>
      <c r="R36" s="127"/>
      <c r="S36" s="125"/>
      <c r="T36" s="126"/>
      <c r="U36" s="127"/>
      <c r="V36" s="125"/>
      <c r="W36" s="126"/>
      <c r="X36" s="127"/>
      <c r="Y36" s="125"/>
      <c r="Z36" s="126"/>
      <c r="AA36" s="127"/>
      <c r="AB36" s="125"/>
      <c r="AC36" s="128"/>
      <c r="AD36" s="125"/>
      <c r="AE36" s="128"/>
    </row>
    <row r="37" spans="1:31" x14ac:dyDescent="0.25">
      <c r="A37" s="69">
        <v>28</v>
      </c>
      <c r="B37" s="136" t="str">
        <f t="shared" si="2"/>
        <v/>
      </c>
      <c r="C37" s="12" t="str">
        <f>IF('Info PSPeurs'!B37="","",'Info PSPeurs'!B37)</f>
        <v/>
      </c>
      <c r="D37" s="12" t="str">
        <f>IF(C37="","",'Info PSPeurs'!C37)</f>
        <v/>
      </c>
      <c r="E37" s="12" t="str">
        <f>IF(C37="","",'Info PSPeurs'!D37)</f>
        <v/>
      </c>
      <c r="F37" s="12" t="str">
        <f>IF(C37="","",'Info PSPeurs'!E37)</f>
        <v/>
      </c>
      <c r="G37" s="12" t="str">
        <f>IF(C37="","",'Info PSPeurs'!H37)</f>
        <v/>
      </c>
      <c r="H37" s="12" t="str">
        <f t="shared" si="1"/>
        <v/>
      </c>
      <c r="I37" s="138" t="str">
        <f>IF(G37="","",IF(G37&lt;18,Description!$B$31,IF(G37&gt;Description!$E$32,Description!$B$33,Description!$B$32)))</f>
        <v/>
      </c>
      <c r="J37" s="124"/>
      <c r="K37" s="119"/>
      <c r="L37" s="125"/>
      <c r="M37" s="119"/>
      <c r="N37" s="125"/>
      <c r="O37" s="119"/>
      <c r="P37" s="125"/>
      <c r="Q37" s="126"/>
      <c r="R37" s="127"/>
      <c r="S37" s="125"/>
      <c r="T37" s="126"/>
      <c r="U37" s="127"/>
      <c r="V37" s="125"/>
      <c r="W37" s="126"/>
      <c r="X37" s="127"/>
      <c r="Y37" s="125"/>
      <c r="Z37" s="126"/>
      <c r="AA37" s="127"/>
      <c r="AB37" s="125"/>
      <c r="AC37" s="128"/>
      <c r="AD37" s="125"/>
      <c r="AE37" s="128"/>
    </row>
    <row r="38" spans="1:31" x14ac:dyDescent="0.25">
      <c r="A38" s="69">
        <v>29</v>
      </c>
      <c r="B38" s="136" t="str">
        <f t="shared" si="2"/>
        <v/>
      </c>
      <c r="C38" s="12" t="str">
        <f>IF('Info PSPeurs'!B38="","",'Info PSPeurs'!B38)</f>
        <v/>
      </c>
      <c r="D38" s="12" t="str">
        <f>IF(C38="","",'Info PSPeurs'!C38)</f>
        <v/>
      </c>
      <c r="E38" s="12" t="str">
        <f>IF(C38="","",'Info PSPeurs'!D38)</f>
        <v/>
      </c>
      <c r="F38" s="12" t="str">
        <f>IF(C38="","",'Info PSPeurs'!E38)</f>
        <v/>
      </c>
      <c r="G38" s="12" t="str">
        <f>IF(C38="","",'Info PSPeurs'!H38)</f>
        <v/>
      </c>
      <c r="H38" s="12" t="str">
        <f t="shared" si="1"/>
        <v/>
      </c>
      <c r="I38" s="138" t="str">
        <f>IF(G38="","",IF(G38&lt;18,Description!$B$31,IF(G38&gt;Description!$E$32,Description!$B$33,Description!$B$32)))</f>
        <v/>
      </c>
      <c r="J38" s="124"/>
      <c r="K38" s="119"/>
      <c r="L38" s="125"/>
      <c r="M38" s="119"/>
      <c r="N38" s="125"/>
      <c r="O38" s="119"/>
      <c r="P38" s="125"/>
      <c r="Q38" s="126"/>
      <c r="R38" s="127"/>
      <c r="S38" s="125"/>
      <c r="T38" s="126"/>
      <c r="U38" s="127"/>
      <c r="V38" s="125"/>
      <c r="W38" s="126"/>
      <c r="X38" s="127"/>
      <c r="Y38" s="125"/>
      <c r="Z38" s="126"/>
      <c r="AA38" s="127"/>
      <c r="AB38" s="125"/>
      <c r="AC38" s="128"/>
      <c r="AD38" s="125"/>
      <c r="AE38" s="128"/>
    </row>
    <row r="39" spans="1:31" x14ac:dyDescent="0.25">
      <c r="A39" s="69">
        <v>30</v>
      </c>
      <c r="B39" s="136" t="str">
        <f t="shared" si="2"/>
        <v/>
      </c>
      <c r="C39" s="12" t="str">
        <f>IF('Info PSPeurs'!B39="","",'Info PSPeurs'!B39)</f>
        <v/>
      </c>
      <c r="D39" s="12" t="str">
        <f>IF(C39="","",'Info PSPeurs'!C39)</f>
        <v/>
      </c>
      <c r="E39" s="12" t="str">
        <f>IF(C39="","",'Info PSPeurs'!D39)</f>
        <v/>
      </c>
      <c r="F39" s="12" t="str">
        <f>IF(C39="","",'Info PSPeurs'!E39)</f>
        <v/>
      </c>
      <c r="G39" s="12" t="str">
        <f>IF(C39="","",'Info PSPeurs'!H39)</f>
        <v/>
      </c>
      <c r="H39" s="12" t="str">
        <f t="shared" si="1"/>
        <v/>
      </c>
      <c r="I39" s="138" t="str">
        <f>IF(G39="","",IF(G39&lt;18,Description!$B$31,IF(G39&gt;Description!$E$32,Description!$B$33,Description!$B$32)))</f>
        <v/>
      </c>
      <c r="J39" s="124"/>
      <c r="K39" s="119"/>
      <c r="L39" s="125"/>
      <c r="M39" s="119"/>
      <c r="N39" s="125"/>
      <c r="O39" s="119"/>
      <c r="P39" s="125"/>
      <c r="Q39" s="126"/>
      <c r="R39" s="127"/>
      <c r="S39" s="125"/>
      <c r="T39" s="126"/>
      <c r="U39" s="127"/>
      <c r="V39" s="125"/>
      <c r="W39" s="126"/>
      <c r="X39" s="127"/>
      <c r="Y39" s="125"/>
      <c r="Z39" s="126"/>
      <c r="AA39" s="127"/>
      <c r="AB39" s="125"/>
      <c r="AC39" s="128"/>
      <c r="AD39" s="125"/>
      <c r="AE39" s="128"/>
    </row>
    <row r="40" spans="1:31" x14ac:dyDescent="0.25">
      <c r="A40" s="69">
        <v>31</v>
      </c>
      <c r="B40" s="136" t="str">
        <f t="shared" si="2"/>
        <v/>
      </c>
      <c r="C40" s="12" t="str">
        <f>IF('Info PSPeurs'!B40="","",'Info PSPeurs'!B40)</f>
        <v/>
      </c>
      <c r="D40" s="12" t="str">
        <f>IF(C40="","",'Info PSPeurs'!C40)</f>
        <v/>
      </c>
      <c r="E40" s="12" t="str">
        <f>IF(C40="","",'Info PSPeurs'!D40)</f>
        <v/>
      </c>
      <c r="F40" s="12" t="str">
        <f>IF(C40="","",'Info PSPeurs'!E40)</f>
        <v/>
      </c>
      <c r="G40" s="12" t="str">
        <f>IF(C40="","",'Info PSPeurs'!H40)</f>
        <v/>
      </c>
      <c r="H40" s="12" t="str">
        <f t="shared" si="1"/>
        <v/>
      </c>
      <c r="I40" s="138" t="str">
        <f>IF(G40="","",IF(G40&lt;18,Description!$B$31,IF(G40&gt;Description!$E$32,Description!$B$33,Description!$B$32)))</f>
        <v/>
      </c>
      <c r="J40" s="124"/>
      <c r="K40" s="119"/>
      <c r="L40" s="125"/>
      <c r="M40" s="119"/>
      <c r="N40" s="125"/>
      <c r="O40" s="119"/>
      <c r="P40" s="125"/>
      <c r="Q40" s="126"/>
      <c r="R40" s="127"/>
      <c r="S40" s="125"/>
      <c r="T40" s="126"/>
      <c r="U40" s="127"/>
      <c r="V40" s="125"/>
      <c r="W40" s="126"/>
      <c r="X40" s="127"/>
      <c r="Y40" s="125"/>
      <c r="Z40" s="126"/>
      <c r="AA40" s="127"/>
      <c r="AB40" s="125"/>
      <c r="AC40" s="128"/>
      <c r="AD40" s="125"/>
      <c r="AE40" s="128"/>
    </row>
    <row r="41" spans="1:31" x14ac:dyDescent="0.25">
      <c r="A41" s="69">
        <v>32</v>
      </c>
      <c r="B41" s="136" t="str">
        <f t="shared" si="2"/>
        <v/>
      </c>
      <c r="C41" s="12" t="str">
        <f>IF('Info PSPeurs'!B41="","",'Info PSPeurs'!B41)</f>
        <v/>
      </c>
      <c r="D41" s="12" t="str">
        <f>IF(C41="","",'Info PSPeurs'!C41)</f>
        <v/>
      </c>
      <c r="E41" s="12" t="str">
        <f>IF(C41="","",'Info PSPeurs'!D41)</f>
        <v/>
      </c>
      <c r="F41" s="12" t="str">
        <f>IF(C41="","",'Info PSPeurs'!E41)</f>
        <v/>
      </c>
      <c r="G41" s="12" t="str">
        <f>IF(C41="","",'Info PSPeurs'!H41)</f>
        <v/>
      </c>
      <c r="H41" s="12" t="str">
        <f t="shared" si="1"/>
        <v/>
      </c>
      <c r="I41" s="138" t="str">
        <f>IF(G41="","",IF(G41&lt;18,Description!$B$31,IF(G41&gt;Description!$E$32,Description!$B$33,Description!$B$32)))</f>
        <v/>
      </c>
      <c r="J41" s="124"/>
      <c r="K41" s="119"/>
      <c r="L41" s="125"/>
      <c r="M41" s="119"/>
      <c r="N41" s="125"/>
      <c r="O41" s="119"/>
      <c r="P41" s="125"/>
      <c r="Q41" s="126"/>
      <c r="R41" s="127"/>
      <c r="S41" s="125"/>
      <c r="T41" s="126"/>
      <c r="U41" s="127"/>
      <c r="V41" s="125"/>
      <c r="W41" s="126"/>
      <c r="X41" s="127"/>
      <c r="Y41" s="125"/>
      <c r="Z41" s="126"/>
      <c r="AA41" s="127"/>
      <c r="AB41" s="125"/>
      <c r="AC41" s="128"/>
      <c r="AD41" s="125"/>
      <c r="AE41" s="128"/>
    </row>
    <row r="42" spans="1:31" x14ac:dyDescent="0.25">
      <c r="A42" s="69">
        <v>33</v>
      </c>
      <c r="B42" s="136" t="str">
        <f t="shared" si="2"/>
        <v/>
      </c>
      <c r="C42" s="12" t="str">
        <f>IF('Info PSPeurs'!B42="","",'Info PSPeurs'!B42)</f>
        <v/>
      </c>
      <c r="D42" s="12" t="str">
        <f>IF(C42="","",'Info PSPeurs'!C42)</f>
        <v/>
      </c>
      <c r="E42" s="12" t="str">
        <f>IF(C42="","",'Info PSPeurs'!D42)</f>
        <v/>
      </c>
      <c r="F42" s="12" t="str">
        <f>IF(C42="","",'Info PSPeurs'!E42)</f>
        <v/>
      </c>
      <c r="G42" s="12" t="str">
        <f>IF(C42="","",'Info PSPeurs'!H42)</f>
        <v/>
      </c>
      <c r="H42" s="12" t="str">
        <f t="shared" ref="H42:H73" si="3">IF(G42="","",VLOOKUP(G42,CatAge,2,FALSE))</f>
        <v/>
      </c>
      <c r="I42" s="138" t="str">
        <f>IF(G42="","",IF(G42&lt;18,Description!$B$31,IF(G42&gt;Description!$E$32,Description!$B$33,Description!$B$32)))</f>
        <v/>
      </c>
      <c r="J42" s="124"/>
      <c r="K42" s="119"/>
      <c r="L42" s="125"/>
      <c r="M42" s="119"/>
      <c r="N42" s="125"/>
      <c r="O42" s="119"/>
      <c r="P42" s="125"/>
      <c r="Q42" s="126"/>
      <c r="R42" s="127"/>
      <c r="S42" s="125"/>
      <c r="T42" s="126"/>
      <c r="U42" s="127"/>
      <c r="V42" s="125"/>
      <c r="W42" s="126"/>
      <c r="X42" s="127"/>
      <c r="Y42" s="125"/>
      <c r="Z42" s="126"/>
      <c r="AA42" s="127"/>
      <c r="AB42" s="125"/>
      <c r="AC42" s="128"/>
      <c r="AD42" s="125"/>
      <c r="AE42" s="128"/>
    </row>
    <row r="43" spans="1:31" x14ac:dyDescent="0.25">
      <c r="A43" s="69">
        <v>34</v>
      </c>
      <c r="B43" s="136" t="str">
        <f t="shared" si="2"/>
        <v/>
      </c>
      <c r="C43" s="12" t="str">
        <f>IF('Info PSPeurs'!B43="","",'Info PSPeurs'!B43)</f>
        <v/>
      </c>
      <c r="D43" s="12" t="str">
        <f>IF(C43="","",'Info PSPeurs'!C43)</f>
        <v/>
      </c>
      <c r="E43" s="12" t="str">
        <f>IF(C43="","",'Info PSPeurs'!D43)</f>
        <v/>
      </c>
      <c r="F43" s="12" t="str">
        <f>IF(C43="","",'Info PSPeurs'!E43)</f>
        <v/>
      </c>
      <c r="G43" s="12" t="str">
        <f>IF(C43="","",'Info PSPeurs'!H43)</f>
        <v/>
      </c>
      <c r="H43" s="12" t="str">
        <f t="shared" si="3"/>
        <v/>
      </c>
      <c r="I43" s="138" t="str">
        <f>IF(G43="","",IF(G43&lt;18,Description!$B$31,IF(G43&gt;Description!$E$32,Description!$B$33,Description!$B$32)))</f>
        <v/>
      </c>
      <c r="J43" s="124"/>
      <c r="K43" s="119"/>
      <c r="L43" s="125"/>
      <c r="M43" s="119"/>
      <c r="N43" s="125"/>
      <c r="O43" s="119"/>
      <c r="P43" s="125"/>
      <c r="Q43" s="126"/>
      <c r="R43" s="127"/>
      <c r="S43" s="125"/>
      <c r="T43" s="126"/>
      <c r="U43" s="127"/>
      <c r="V43" s="125"/>
      <c r="W43" s="126"/>
      <c r="X43" s="127"/>
      <c r="Y43" s="125"/>
      <c r="Z43" s="126"/>
      <c r="AA43" s="127"/>
      <c r="AB43" s="125"/>
      <c r="AC43" s="128"/>
      <c r="AD43" s="125"/>
      <c r="AE43" s="128"/>
    </row>
    <row r="44" spans="1:31" x14ac:dyDescent="0.25">
      <c r="A44" s="69">
        <v>35</v>
      </c>
      <c r="B44" s="136" t="str">
        <f t="shared" si="2"/>
        <v/>
      </c>
      <c r="C44" s="12" t="str">
        <f>IF('Info PSPeurs'!B44="","",'Info PSPeurs'!B44)</f>
        <v/>
      </c>
      <c r="D44" s="12" t="str">
        <f>IF(C44="","",'Info PSPeurs'!C44)</f>
        <v/>
      </c>
      <c r="E44" s="12" t="str">
        <f>IF(C44="","",'Info PSPeurs'!D44)</f>
        <v/>
      </c>
      <c r="F44" s="12" t="str">
        <f>IF(C44="","",'Info PSPeurs'!E44)</f>
        <v/>
      </c>
      <c r="G44" s="12" t="str">
        <f>IF(C44="","",'Info PSPeurs'!H44)</f>
        <v/>
      </c>
      <c r="H44" s="12" t="str">
        <f t="shared" si="3"/>
        <v/>
      </c>
      <c r="I44" s="138" t="str">
        <f>IF(G44="","",IF(G44&lt;18,Description!$B$31,IF(G44&gt;Description!$E$32,Description!$B$33,Description!$B$32)))</f>
        <v/>
      </c>
      <c r="J44" s="124"/>
      <c r="K44" s="119"/>
      <c r="L44" s="125"/>
      <c r="M44" s="119"/>
      <c r="N44" s="125"/>
      <c r="O44" s="119"/>
      <c r="P44" s="125"/>
      <c r="Q44" s="126"/>
      <c r="R44" s="127"/>
      <c r="S44" s="125"/>
      <c r="T44" s="126"/>
      <c r="U44" s="127"/>
      <c r="V44" s="125"/>
      <c r="W44" s="126"/>
      <c r="X44" s="127"/>
      <c r="Y44" s="125"/>
      <c r="Z44" s="126"/>
      <c r="AA44" s="127"/>
      <c r="AB44" s="125"/>
      <c r="AC44" s="128"/>
      <c r="AD44" s="125"/>
      <c r="AE44" s="128"/>
    </row>
    <row r="45" spans="1:31" x14ac:dyDescent="0.25">
      <c r="A45" s="69">
        <v>36</v>
      </c>
      <c r="B45" s="136" t="str">
        <f t="shared" si="2"/>
        <v/>
      </c>
      <c r="C45" s="12" t="str">
        <f>IF('Info PSPeurs'!B45="","",'Info PSPeurs'!B45)</f>
        <v/>
      </c>
      <c r="D45" s="12" t="str">
        <f>IF(C45="","",'Info PSPeurs'!C45)</f>
        <v/>
      </c>
      <c r="E45" s="12" t="str">
        <f>IF(C45="","",'Info PSPeurs'!D45)</f>
        <v/>
      </c>
      <c r="F45" s="12" t="str">
        <f>IF(C45="","",'Info PSPeurs'!E45)</f>
        <v/>
      </c>
      <c r="G45" s="12" t="str">
        <f>IF(C45="","",'Info PSPeurs'!H45)</f>
        <v/>
      </c>
      <c r="H45" s="12" t="str">
        <f t="shared" si="3"/>
        <v/>
      </c>
      <c r="I45" s="138" t="str">
        <f>IF(G45="","",IF(G45&lt;18,Description!$B$31,IF(G45&gt;Description!$E$32,Description!$B$33,Description!$B$32)))</f>
        <v/>
      </c>
      <c r="J45" s="124"/>
      <c r="K45" s="119"/>
      <c r="L45" s="125"/>
      <c r="M45" s="119"/>
      <c r="N45" s="125"/>
      <c r="O45" s="119"/>
      <c r="P45" s="125"/>
      <c r="Q45" s="126"/>
      <c r="R45" s="127"/>
      <c r="S45" s="125"/>
      <c r="T45" s="126"/>
      <c r="U45" s="127"/>
      <c r="V45" s="125"/>
      <c r="W45" s="126"/>
      <c r="X45" s="127"/>
      <c r="Y45" s="125"/>
      <c r="Z45" s="126"/>
      <c r="AA45" s="127"/>
      <c r="AB45" s="125"/>
      <c r="AC45" s="128"/>
      <c r="AD45" s="125"/>
      <c r="AE45" s="128"/>
    </row>
    <row r="46" spans="1:31" x14ac:dyDescent="0.25">
      <c r="A46" s="69">
        <v>37</v>
      </c>
      <c r="B46" s="136" t="str">
        <f t="shared" si="2"/>
        <v/>
      </c>
      <c r="C46" s="12" t="str">
        <f>IF('Info PSPeurs'!B46="","",'Info PSPeurs'!B46)</f>
        <v/>
      </c>
      <c r="D46" s="12" t="str">
        <f>IF(C46="","",'Info PSPeurs'!C46)</f>
        <v/>
      </c>
      <c r="E46" s="12" t="str">
        <f>IF(C46="","",'Info PSPeurs'!D46)</f>
        <v/>
      </c>
      <c r="F46" s="12" t="str">
        <f>IF(C46="","",'Info PSPeurs'!E46)</f>
        <v/>
      </c>
      <c r="G46" s="12" t="str">
        <f>IF(C46="","",'Info PSPeurs'!H46)</f>
        <v/>
      </c>
      <c r="H46" s="12" t="str">
        <f t="shared" si="3"/>
        <v/>
      </c>
      <c r="I46" s="138" t="str">
        <f>IF(G46="","",IF(G46&lt;18,Description!$B$31,IF(G46&gt;Description!$E$32,Description!$B$33,Description!$B$32)))</f>
        <v/>
      </c>
      <c r="J46" s="124"/>
      <c r="K46" s="119"/>
      <c r="L46" s="125"/>
      <c r="M46" s="119"/>
      <c r="N46" s="125"/>
      <c r="O46" s="119"/>
      <c r="P46" s="125"/>
      <c r="Q46" s="126"/>
      <c r="R46" s="127"/>
      <c r="S46" s="125"/>
      <c r="T46" s="126"/>
      <c r="U46" s="127"/>
      <c r="V46" s="125"/>
      <c r="W46" s="126"/>
      <c r="X46" s="127"/>
      <c r="Y46" s="125"/>
      <c r="Z46" s="126"/>
      <c r="AA46" s="127"/>
      <c r="AB46" s="125"/>
      <c r="AC46" s="128"/>
      <c r="AD46" s="125"/>
      <c r="AE46" s="128"/>
    </row>
    <row r="47" spans="1:31" x14ac:dyDescent="0.25">
      <c r="A47" s="69">
        <v>38</v>
      </c>
      <c r="B47" s="136" t="str">
        <f t="shared" si="2"/>
        <v/>
      </c>
      <c r="C47" s="12" t="str">
        <f>IF('Info PSPeurs'!B47="","",'Info PSPeurs'!B47)</f>
        <v/>
      </c>
      <c r="D47" s="12" t="str">
        <f>IF(C47="","",'Info PSPeurs'!C47)</f>
        <v/>
      </c>
      <c r="E47" s="12" t="str">
        <f>IF(C47="","",'Info PSPeurs'!D47)</f>
        <v/>
      </c>
      <c r="F47" s="12" t="str">
        <f>IF(C47="","",'Info PSPeurs'!E47)</f>
        <v/>
      </c>
      <c r="G47" s="12" t="str">
        <f>IF(C47="","",'Info PSPeurs'!H47)</f>
        <v/>
      </c>
      <c r="H47" s="12" t="str">
        <f t="shared" si="3"/>
        <v/>
      </c>
      <c r="I47" s="138" t="str">
        <f>IF(G47="","",IF(G47&lt;18,Description!$B$31,IF(G47&gt;Description!$E$32,Description!$B$33,Description!$B$32)))</f>
        <v/>
      </c>
      <c r="J47" s="124"/>
      <c r="K47" s="119"/>
      <c r="L47" s="125"/>
      <c r="M47" s="119"/>
      <c r="N47" s="125"/>
      <c r="O47" s="119"/>
      <c r="P47" s="125"/>
      <c r="Q47" s="126"/>
      <c r="R47" s="127"/>
      <c r="S47" s="125"/>
      <c r="T47" s="126"/>
      <c r="U47" s="127"/>
      <c r="V47" s="125"/>
      <c r="W47" s="126"/>
      <c r="X47" s="127"/>
      <c r="Y47" s="125"/>
      <c r="Z47" s="126"/>
      <c r="AA47" s="127"/>
      <c r="AB47" s="125"/>
      <c r="AC47" s="128"/>
      <c r="AD47" s="125"/>
      <c r="AE47" s="128"/>
    </row>
    <row r="48" spans="1:31" x14ac:dyDescent="0.25">
      <c r="A48" s="69">
        <v>39</v>
      </c>
      <c r="B48" s="136" t="str">
        <f t="shared" si="2"/>
        <v/>
      </c>
      <c r="C48" s="12" t="str">
        <f>IF('Info PSPeurs'!B48="","",'Info PSPeurs'!B48)</f>
        <v/>
      </c>
      <c r="D48" s="12" t="str">
        <f>IF(C48="","",'Info PSPeurs'!C48)</f>
        <v/>
      </c>
      <c r="E48" s="12" t="str">
        <f>IF(C48="","",'Info PSPeurs'!D48)</f>
        <v/>
      </c>
      <c r="F48" s="12" t="str">
        <f>IF(C48="","",'Info PSPeurs'!E48)</f>
        <v/>
      </c>
      <c r="G48" s="12" t="str">
        <f>IF(C48="","",'Info PSPeurs'!H48)</f>
        <v/>
      </c>
      <c r="H48" s="12" t="str">
        <f t="shared" si="3"/>
        <v/>
      </c>
      <c r="I48" s="138" t="str">
        <f>IF(G48="","",IF(G48&lt;18,Description!$B$31,IF(G48&gt;Description!$E$32,Description!$B$33,Description!$B$32)))</f>
        <v/>
      </c>
      <c r="J48" s="124"/>
      <c r="K48" s="119"/>
      <c r="L48" s="125"/>
      <c r="M48" s="119"/>
      <c r="N48" s="125"/>
      <c r="O48" s="119"/>
      <c r="P48" s="125"/>
      <c r="Q48" s="126"/>
      <c r="R48" s="127"/>
      <c r="S48" s="125"/>
      <c r="T48" s="126"/>
      <c r="U48" s="127"/>
      <c r="V48" s="125"/>
      <c r="W48" s="126"/>
      <c r="X48" s="127"/>
      <c r="Y48" s="125"/>
      <c r="Z48" s="126"/>
      <c r="AA48" s="127"/>
      <c r="AB48" s="125"/>
      <c r="AC48" s="128"/>
      <c r="AD48" s="125"/>
      <c r="AE48" s="128"/>
    </row>
    <row r="49" spans="1:31" x14ac:dyDescent="0.25">
      <c r="A49" s="69">
        <v>40</v>
      </c>
      <c r="B49" s="136" t="str">
        <f t="shared" si="2"/>
        <v/>
      </c>
      <c r="C49" s="12" t="str">
        <f>IF('Info PSPeurs'!B49="","",'Info PSPeurs'!B49)</f>
        <v/>
      </c>
      <c r="D49" s="12" t="str">
        <f>IF(C49="","",'Info PSPeurs'!C49)</f>
        <v/>
      </c>
      <c r="E49" s="12" t="str">
        <f>IF(C49="","",'Info PSPeurs'!D49)</f>
        <v/>
      </c>
      <c r="F49" s="12" t="str">
        <f>IF(C49="","",'Info PSPeurs'!E49)</f>
        <v/>
      </c>
      <c r="G49" s="12" t="str">
        <f>IF(C49="","",'Info PSPeurs'!H49)</f>
        <v/>
      </c>
      <c r="H49" s="12" t="str">
        <f t="shared" si="3"/>
        <v/>
      </c>
      <c r="I49" s="138" t="str">
        <f>IF(G49="","",IF(G49&lt;18,Description!$B$31,IF(G49&gt;Description!$E$32,Description!$B$33,Description!$B$32)))</f>
        <v/>
      </c>
      <c r="J49" s="124"/>
      <c r="K49" s="119"/>
      <c r="L49" s="125"/>
      <c r="M49" s="119"/>
      <c r="N49" s="125"/>
      <c r="O49" s="119"/>
      <c r="P49" s="125"/>
      <c r="Q49" s="126"/>
      <c r="R49" s="127"/>
      <c r="S49" s="125"/>
      <c r="T49" s="126"/>
      <c r="U49" s="127"/>
      <c r="V49" s="125"/>
      <c r="W49" s="126"/>
      <c r="X49" s="127"/>
      <c r="Y49" s="125"/>
      <c r="Z49" s="126"/>
      <c r="AA49" s="127"/>
      <c r="AB49" s="125"/>
      <c r="AC49" s="128"/>
      <c r="AD49" s="125"/>
      <c r="AE49" s="128"/>
    </row>
    <row r="50" spans="1:31" x14ac:dyDescent="0.25">
      <c r="A50" s="69">
        <v>41</v>
      </c>
      <c r="B50" s="136" t="str">
        <f t="shared" si="2"/>
        <v/>
      </c>
      <c r="C50" s="12" t="str">
        <f>IF('Info PSPeurs'!B50="","",'Info PSPeurs'!B50)</f>
        <v/>
      </c>
      <c r="D50" s="12" t="str">
        <f>IF(C50="","",'Info PSPeurs'!C50)</f>
        <v/>
      </c>
      <c r="E50" s="12" t="str">
        <f>IF(C50="","",'Info PSPeurs'!D50)</f>
        <v/>
      </c>
      <c r="F50" s="12" t="str">
        <f>IF(C50="","",'Info PSPeurs'!E50)</f>
        <v/>
      </c>
      <c r="G50" s="12" t="str">
        <f>IF(C50="","",'Info PSPeurs'!H50)</f>
        <v/>
      </c>
      <c r="H50" s="12" t="str">
        <f t="shared" si="3"/>
        <v/>
      </c>
      <c r="I50" s="138" t="str">
        <f>IF(G50="","",IF(G50&lt;18,Description!$B$31,IF(G50&gt;Description!$E$32,Description!$B$33,Description!$B$32)))</f>
        <v/>
      </c>
      <c r="J50" s="124"/>
      <c r="K50" s="119"/>
      <c r="L50" s="125"/>
      <c r="M50" s="119"/>
      <c r="N50" s="125"/>
      <c r="O50" s="119"/>
      <c r="P50" s="125"/>
      <c r="Q50" s="126"/>
      <c r="R50" s="127"/>
      <c r="S50" s="125"/>
      <c r="T50" s="126"/>
      <c r="U50" s="127"/>
      <c r="V50" s="125"/>
      <c r="W50" s="126"/>
      <c r="X50" s="127"/>
      <c r="Y50" s="125"/>
      <c r="Z50" s="126"/>
      <c r="AA50" s="127"/>
      <c r="AB50" s="125"/>
      <c r="AC50" s="128"/>
      <c r="AD50" s="125"/>
      <c r="AE50" s="128"/>
    </row>
    <row r="51" spans="1:31" x14ac:dyDescent="0.25">
      <c r="A51" s="69">
        <v>42</v>
      </c>
      <c r="B51" s="136" t="str">
        <f t="shared" si="2"/>
        <v/>
      </c>
      <c r="C51" s="12" t="str">
        <f>IF('Info PSPeurs'!B51="","",'Info PSPeurs'!B51)</f>
        <v/>
      </c>
      <c r="D51" s="12" t="str">
        <f>IF(C51="","",'Info PSPeurs'!C51)</f>
        <v/>
      </c>
      <c r="E51" s="12" t="str">
        <f>IF(C51="","",'Info PSPeurs'!D51)</f>
        <v/>
      </c>
      <c r="F51" s="12" t="str">
        <f>IF(C51="","",'Info PSPeurs'!E51)</f>
        <v/>
      </c>
      <c r="G51" s="12" t="str">
        <f>IF(C51="","",'Info PSPeurs'!H51)</f>
        <v/>
      </c>
      <c r="H51" s="12" t="str">
        <f t="shared" si="3"/>
        <v/>
      </c>
      <c r="I51" s="138" t="str">
        <f>IF(G51="","",IF(G51&lt;18,Description!$B$31,IF(G51&gt;Description!$E$32,Description!$B$33,Description!$B$32)))</f>
        <v/>
      </c>
      <c r="J51" s="124"/>
      <c r="K51" s="119"/>
      <c r="L51" s="125"/>
      <c r="M51" s="119"/>
      <c r="N51" s="125"/>
      <c r="O51" s="119"/>
      <c r="P51" s="125"/>
      <c r="Q51" s="126"/>
      <c r="R51" s="127"/>
      <c r="S51" s="125"/>
      <c r="T51" s="126"/>
      <c r="U51" s="127"/>
      <c r="V51" s="125"/>
      <c r="W51" s="126"/>
      <c r="X51" s="127"/>
      <c r="Y51" s="125"/>
      <c r="Z51" s="126"/>
      <c r="AA51" s="127"/>
      <c r="AB51" s="125"/>
      <c r="AC51" s="128"/>
      <c r="AD51" s="125"/>
      <c r="AE51" s="128"/>
    </row>
    <row r="52" spans="1:31" x14ac:dyDescent="0.25">
      <c r="A52" s="69">
        <v>43</v>
      </c>
      <c r="B52" s="136" t="str">
        <f t="shared" si="2"/>
        <v/>
      </c>
      <c r="C52" s="12" t="str">
        <f>IF('Info PSPeurs'!B52="","",'Info PSPeurs'!B52)</f>
        <v/>
      </c>
      <c r="D52" s="12" t="str">
        <f>IF(C52="","",'Info PSPeurs'!C52)</f>
        <v/>
      </c>
      <c r="E52" s="12" t="str">
        <f>IF(C52="","",'Info PSPeurs'!D52)</f>
        <v/>
      </c>
      <c r="F52" s="12" t="str">
        <f>IF(C52="","",'Info PSPeurs'!E52)</f>
        <v/>
      </c>
      <c r="G52" s="12" t="str">
        <f>IF(C52="","",'Info PSPeurs'!H52)</f>
        <v/>
      </c>
      <c r="H52" s="12" t="str">
        <f t="shared" si="3"/>
        <v/>
      </c>
      <c r="I52" s="138" t="str">
        <f>IF(G52="","",IF(G52&lt;18,Description!$B$31,IF(G52&gt;Description!$E$32,Description!$B$33,Description!$B$32)))</f>
        <v/>
      </c>
      <c r="J52" s="124"/>
      <c r="K52" s="119"/>
      <c r="L52" s="125"/>
      <c r="M52" s="119"/>
      <c r="N52" s="125"/>
      <c r="O52" s="119"/>
      <c r="P52" s="125"/>
      <c r="Q52" s="126"/>
      <c r="R52" s="127"/>
      <c r="S52" s="125"/>
      <c r="T52" s="126"/>
      <c r="U52" s="127"/>
      <c r="V52" s="125"/>
      <c r="W52" s="126"/>
      <c r="X52" s="127"/>
      <c r="Y52" s="125"/>
      <c r="Z52" s="126"/>
      <c r="AA52" s="127"/>
      <c r="AB52" s="125"/>
      <c r="AC52" s="128"/>
      <c r="AD52" s="125"/>
      <c r="AE52" s="128"/>
    </row>
    <row r="53" spans="1:31" x14ac:dyDescent="0.25">
      <c r="A53" s="69">
        <v>44</v>
      </c>
      <c r="B53" s="136" t="str">
        <f t="shared" si="2"/>
        <v/>
      </c>
      <c r="C53" s="12" t="str">
        <f>IF('Info PSPeurs'!B53="","",'Info PSPeurs'!B53)</f>
        <v/>
      </c>
      <c r="D53" s="12" t="str">
        <f>IF(C53="","",'Info PSPeurs'!C53)</f>
        <v/>
      </c>
      <c r="E53" s="12" t="str">
        <f>IF(C53="","",'Info PSPeurs'!D53)</f>
        <v/>
      </c>
      <c r="F53" s="12" t="str">
        <f>IF(C53="","",'Info PSPeurs'!E53)</f>
        <v/>
      </c>
      <c r="G53" s="12" t="str">
        <f>IF(C53="","",'Info PSPeurs'!H53)</f>
        <v/>
      </c>
      <c r="H53" s="12" t="str">
        <f t="shared" si="3"/>
        <v/>
      </c>
      <c r="I53" s="138" t="str">
        <f>IF(G53="","",IF(G53&lt;18,Description!$B$31,IF(G53&gt;Description!$E$32,Description!$B$33,Description!$B$32)))</f>
        <v/>
      </c>
      <c r="J53" s="124"/>
      <c r="K53" s="119"/>
      <c r="L53" s="125"/>
      <c r="M53" s="119"/>
      <c r="N53" s="125"/>
      <c r="O53" s="119"/>
      <c r="P53" s="125"/>
      <c r="Q53" s="126"/>
      <c r="R53" s="127"/>
      <c r="S53" s="125"/>
      <c r="T53" s="126"/>
      <c r="U53" s="127"/>
      <c r="V53" s="125"/>
      <c r="W53" s="126"/>
      <c r="X53" s="127"/>
      <c r="Y53" s="125"/>
      <c r="Z53" s="126"/>
      <c r="AA53" s="127"/>
      <c r="AB53" s="125"/>
      <c r="AC53" s="128"/>
      <c r="AD53" s="125"/>
      <c r="AE53" s="128"/>
    </row>
    <row r="54" spans="1:31" x14ac:dyDescent="0.25">
      <c r="A54" s="69">
        <v>45</v>
      </c>
      <c r="B54" s="136" t="str">
        <f t="shared" si="2"/>
        <v/>
      </c>
      <c r="C54" s="12" t="str">
        <f>IF('Info PSPeurs'!B54="","",'Info PSPeurs'!B54)</f>
        <v/>
      </c>
      <c r="D54" s="12" t="str">
        <f>IF(C54="","",'Info PSPeurs'!C54)</f>
        <v/>
      </c>
      <c r="E54" s="12" t="str">
        <f>IF(C54="","",'Info PSPeurs'!D54)</f>
        <v/>
      </c>
      <c r="F54" s="12" t="str">
        <f>IF(C54="","",'Info PSPeurs'!E54)</f>
        <v/>
      </c>
      <c r="G54" s="12" t="str">
        <f>IF(C54="","",'Info PSPeurs'!H54)</f>
        <v/>
      </c>
      <c r="H54" s="12" t="str">
        <f t="shared" si="3"/>
        <v/>
      </c>
      <c r="I54" s="138" t="str">
        <f>IF(G54="","",IF(G54&lt;18,Description!$B$31,IF(G54&gt;Description!$E$32,Description!$B$33,Description!$B$32)))</f>
        <v/>
      </c>
      <c r="J54" s="124"/>
      <c r="K54" s="119"/>
      <c r="L54" s="125"/>
      <c r="M54" s="119"/>
      <c r="N54" s="125"/>
      <c r="O54" s="119"/>
      <c r="P54" s="125"/>
      <c r="Q54" s="126"/>
      <c r="R54" s="127"/>
      <c r="S54" s="125"/>
      <c r="T54" s="126"/>
      <c r="U54" s="127"/>
      <c r="V54" s="125"/>
      <c r="W54" s="126"/>
      <c r="X54" s="127"/>
      <c r="Y54" s="125"/>
      <c r="Z54" s="126"/>
      <c r="AA54" s="127"/>
      <c r="AB54" s="125"/>
      <c r="AC54" s="128"/>
      <c r="AD54" s="125"/>
      <c r="AE54" s="128"/>
    </row>
    <row r="55" spans="1:31" x14ac:dyDescent="0.25">
      <c r="A55" s="69">
        <v>46</v>
      </c>
      <c r="B55" s="136" t="str">
        <f t="shared" si="2"/>
        <v/>
      </c>
      <c r="C55" s="12" t="str">
        <f>IF('Info PSPeurs'!B55="","",'Info PSPeurs'!B55)</f>
        <v/>
      </c>
      <c r="D55" s="12" t="str">
        <f>IF(C55="","",'Info PSPeurs'!C55)</f>
        <v/>
      </c>
      <c r="E55" s="12" t="str">
        <f>IF(C55="","",'Info PSPeurs'!D55)</f>
        <v/>
      </c>
      <c r="F55" s="12" t="str">
        <f>IF(C55="","",'Info PSPeurs'!E55)</f>
        <v/>
      </c>
      <c r="G55" s="12" t="str">
        <f>IF(C55="","",'Info PSPeurs'!H55)</f>
        <v/>
      </c>
      <c r="H55" s="12" t="str">
        <f t="shared" si="3"/>
        <v/>
      </c>
      <c r="I55" s="138" t="str">
        <f>IF(G55="","",IF(G55&lt;18,Description!$B$31,IF(G55&gt;Description!$E$32,Description!$B$33,Description!$B$32)))</f>
        <v/>
      </c>
      <c r="J55" s="124"/>
      <c r="K55" s="119"/>
      <c r="L55" s="125"/>
      <c r="M55" s="119"/>
      <c r="N55" s="125"/>
      <c r="O55" s="119"/>
      <c r="P55" s="125"/>
      <c r="Q55" s="126"/>
      <c r="R55" s="127"/>
      <c r="S55" s="125"/>
      <c r="T55" s="126"/>
      <c r="U55" s="127"/>
      <c r="V55" s="125"/>
      <c r="W55" s="126"/>
      <c r="X55" s="127"/>
      <c r="Y55" s="125"/>
      <c r="Z55" s="126"/>
      <c r="AA55" s="127"/>
      <c r="AB55" s="125"/>
      <c r="AC55" s="128"/>
      <c r="AD55" s="125"/>
      <c r="AE55" s="128"/>
    </row>
    <row r="56" spans="1:31" x14ac:dyDescent="0.25">
      <c r="A56" s="69">
        <v>47</v>
      </c>
      <c r="B56" s="136" t="str">
        <f t="shared" si="2"/>
        <v/>
      </c>
      <c r="C56" s="12" t="str">
        <f>IF('Info PSPeurs'!B56="","",'Info PSPeurs'!B56)</f>
        <v/>
      </c>
      <c r="D56" s="12" t="str">
        <f>IF(C56="","",'Info PSPeurs'!C56)</f>
        <v/>
      </c>
      <c r="E56" s="12" t="str">
        <f>IF(C56="","",'Info PSPeurs'!D56)</f>
        <v/>
      </c>
      <c r="F56" s="12" t="str">
        <f>IF(C56="","",'Info PSPeurs'!E56)</f>
        <v/>
      </c>
      <c r="G56" s="12" t="str">
        <f>IF(C56="","",'Info PSPeurs'!H56)</f>
        <v/>
      </c>
      <c r="H56" s="12" t="str">
        <f t="shared" si="3"/>
        <v/>
      </c>
      <c r="I56" s="138" t="str">
        <f>IF(G56="","",IF(G56&lt;18,Description!$B$31,IF(G56&gt;Description!$E$32,Description!$B$33,Description!$B$32)))</f>
        <v/>
      </c>
      <c r="J56" s="124"/>
      <c r="K56" s="119"/>
      <c r="L56" s="125"/>
      <c r="M56" s="119"/>
      <c r="N56" s="125"/>
      <c r="O56" s="119"/>
      <c r="P56" s="125"/>
      <c r="Q56" s="126"/>
      <c r="R56" s="127"/>
      <c r="S56" s="125"/>
      <c r="T56" s="126"/>
      <c r="U56" s="127"/>
      <c r="V56" s="125"/>
      <c r="W56" s="126"/>
      <c r="X56" s="127"/>
      <c r="Y56" s="125"/>
      <c r="Z56" s="126"/>
      <c r="AA56" s="127"/>
      <c r="AB56" s="125"/>
      <c r="AC56" s="128"/>
      <c r="AD56" s="125"/>
      <c r="AE56" s="128"/>
    </row>
    <row r="57" spans="1:31" x14ac:dyDescent="0.25">
      <c r="A57" s="69">
        <v>48</v>
      </c>
      <c r="B57" s="136" t="str">
        <f t="shared" si="2"/>
        <v/>
      </c>
      <c r="C57" s="12" t="str">
        <f>IF('Info PSPeurs'!B57="","",'Info PSPeurs'!B57)</f>
        <v/>
      </c>
      <c r="D57" s="12" t="str">
        <f>IF(C57="","",'Info PSPeurs'!C57)</f>
        <v/>
      </c>
      <c r="E57" s="12" t="str">
        <f>IF(C57="","",'Info PSPeurs'!D57)</f>
        <v/>
      </c>
      <c r="F57" s="12" t="str">
        <f>IF(C57="","",'Info PSPeurs'!E57)</f>
        <v/>
      </c>
      <c r="G57" s="12" t="str">
        <f>IF(C57="","",'Info PSPeurs'!H57)</f>
        <v/>
      </c>
      <c r="H57" s="12" t="str">
        <f t="shared" si="3"/>
        <v/>
      </c>
      <c r="I57" s="138" t="str">
        <f>IF(G57="","",IF(G57&lt;18,Description!$B$31,IF(G57&gt;Description!$E$32,Description!$B$33,Description!$B$32)))</f>
        <v/>
      </c>
      <c r="J57" s="124"/>
      <c r="K57" s="119"/>
      <c r="L57" s="125"/>
      <c r="M57" s="119"/>
      <c r="N57" s="125"/>
      <c r="O57" s="119"/>
      <c r="P57" s="125"/>
      <c r="Q57" s="126"/>
      <c r="R57" s="127"/>
      <c r="S57" s="125"/>
      <c r="T57" s="126"/>
      <c r="U57" s="127"/>
      <c r="V57" s="125"/>
      <c r="W57" s="126"/>
      <c r="X57" s="127"/>
      <c r="Y57" s="125"/>
      <c r="Z57" s="126"/>
      <c r="AA57" s="127"/>
      <c r="AB57" s="125"/>
      <c r="AC57" s="128"/>
      <c r="AD57" s="125"/>
      <c r="AE57" s="128"/>
    </row>
    <row r="58" spans="1:31" x14ac:dyDescent="0.25">
      <c r="A58" s="69">
        <v>49</v>
      </c>
      <c r="B58" s="136" t="str">
        <f t="shared" si="2"/>
        <v/>
      </c>
      <c r="C58" s="12" t="str">
        <f>IF('Info PSPeurs'!B58="","",'Info PSPeurs'!B58)</f>
        <v/>
      </c>
      <c r="D58" s="12" t="str">
        <f>IF(C58="","",'Info PSPeurs'!C58)</f>
        <v/>
      </c>
      <c r="E58" s="12" t="str">
        <f>IF(C58="","",'Info PSPeurs'!D58)</f>
        <v/>
      </c>
      <c r="F58" s="12" t="str">
        <f>IF(C58="","",'Info PSPeurs'!E58)</f>
        <v/>
      </c>
      <c r="G58" s="12" t="str">
        <f>IF(C58="","",'Info PSPeurs'!H58)</f>
        <v/>
      </c>
      <c r="H58" s="12" t="str">
        <f t="shared" si="3"/>
        <v/>
      </c>
      <c r="I58" s="138" t="str">
        <f>IF(G58="","",IF(G58&lt;18,Description!$B$31,IF(G58&gt;Description!$E$32,Description!$B$33,Description!$B$32)))</f>
        <v/>
      </c>
      <c r="J58" s="124"/>
      <c r="K58" s="119"/>
      <c r="L58" s="125"/>
      <c r="M58" s="119"/>
      <c r="N58" s="125"/>
      <c r="O58" s="119"/>
      <c r="P58" s="125"/>
      <c r="Q58" s="126"/>
      <c r="R58" s="127"/>
      <c r="S58" s="125"/>
      <c r="T58" s="126"/>
      <c r="U58" s="127"/>
      <c r="V58" s="125"/>
      <c r="W58" s="126"/>
      <c r="X58" s="127"/>
      <c r="Y58" s="125"/>
      <c r="Z58" s="126"/>
      <c r="AA58" s="127"/>
      <c r="AB58" s="125"/>
      <c r="AC58" s="128"/>
      <c r="AD58" s="125"/>
      <c r="AE58" s="128"/>
    </row>
    <row r="59" spans="1:31" x14ac:dyDescent="0.25">
      <c r="A59" s="69">
        <v>50</v>
      </c>
      <c r="B59" s="136" t="str">
        <f t="shared" si="2"/>
        <v/>
      </c>
      <c r="C59" s="12" t="str">
        <f>IF('Info PSPeurs'!B59="","",'Info PSPeurs'!B59)</f>
        <v/>
      </c>
      <c r="D59" s="12" t="str">
        <f>IF(C59="","",'Info PSPeurs'!C59)</f>
        <v/>
      </c>
      <c r="E59" s="12" t="str">
        <f>IF(C59="","",'Info PSPeurs'!D59)</f>
        <v/>
      </c>
      <c r="F59" s="12" t="str">
        <f>IF(C59="","",'Info PSPeurs'!E59)</f>
        <v/>
      </c>
      <c r="G59" s="12" t="str">
        <f>IF(C59="","",'Info PSPeurs'!H59)</f>
        <v/>
      </c>
      <c r="H59" s="12" t="str">
        <f t="shared" si="3"/>
        <v/>
      </c>
      <c r="I59" s="138" t="str">
        <f>IF(G59="","",IF(G59&lt;18,Description!$B$31,IF(G59&gt;Description!$E$32,Description!$B$33,Description!$B$32)))</f>
        <v/>
      </c>
      <c r="J59" s="124"/>
      <c r="K59" s="119"/>
      <c r="L59" s="125"/>
      <c r="M59" s="119"/>
      <c r="N59" s="125"/>
      <c r="O59" s="119"/>
      <c r="P59" s="125"/>
      <c r="Q59" s="126"/>
      <c r="R59" s="127"/>
      <c r="S59" s="125"/>
      <c r="T59" s="126"/>
      <c r="U59" s="127"/>
      <c r="V59" s="125"/>
      <c r="W59" s="126"/>
      <c r="X59" s="127"/>
      <c r="Y59" s="125"/>
      <c r="Z59" s="126"/>
      <c r="AA59" s="127"/>
      <c r="AB59" s="125"/>
      <c r="AC59" s="128"/>
      <c r="AD59" s="125"/>
      <c r="AE59" s="128"/>
    </row>
    <row r="60" spans="1:31" x14ac:dyDescent="0.25">
      <c r="A60" s="69">
        <v>51</v>
      </c>
      <c r="B60" s="136" t="str">
        <f t="shared" si="2"/>
        <v/>
      </c>
      <c r="C60" s="12" t="str">
        <f>IF('Info PSPeurs'!B60="","",'Info PSPeurs'!B60)</f>
        <v/>
      </c>
      <c r="D60" s="12" t="str">
        <f>IF(C60="","",'Info PSPeurs'!C60)</f>
        <v/>
      </c>
      <c r="E60" s="12" t="str">
        <f>IF(C60="","",'Info PSPeurs'!D60)</f>
        <v/>
      </c>
      <c r="F60" s="12" t="str">
        <f>IF(C60="","",'Info PSPeurs'!E60)</f>
        <v/>
      </c>
      <c r="G60" s="12" t="str">
        <f>IF(C60="","",'Info PSPeurs'!H60)</f>
        <v/>
      </c>
      <c r="H60" s="12" t="str">
        <f t="shared" si="3"/>
        <v/>
      </c>
      <c r="I60" s="138" t="str">
        <f>IF(G60="","",IF(G60&lt;18,Description!$B$31,IF(G60&gt;Description!$E$32,Description!$B$33,Description!$B$32)))</f>
        <v/>
      </c>
      <c r="J60" s="124"/>
      <c r="K60" s="119"/>
      <c r="L60" s="125"/>
      <c r="M60" s="119"/>
      <c r="N60" s="125"/>
      <c r="O60" s="119"/>
      <c r="P60" s="125"/>
      <c r="Q60" s="126"/>
      <c r="R60" s="127"/>
      <c r="S60" s="125"/>
      <c r="T60" s="126"/>
      <c r="U60" s="127"/>
      <c r="V60" s="125"/>
      <c r="W60" s="126"/>
      <c r="X60" s="127"/>
      <c r="Y60" s="125"/>
      <c r="Z60" s="126"/>
      <c r="AA60" s="127"/>
      <c r="AB60" s="125"/>
      <c r="AC60" s="128"/>
      <c r="AD60" s="125"/>
      <c r="AE60" s="128"/>
    </row>
    <row r="61" spans="1:31" x14ac:dyDescent="0.25">
      <c r="A61" s="69">
        <v>52</v>
      </c>
      <c r="B61" s="136" t="str">
        <f t="shared" si="2"/>
        <v/>
      </c>
      <c r="C61" s="12" t="str">
        <f>IF('Info PSPeurs'!B61="","",'Info PSPeurs'!B61)</f>
        <v/>
      </c>
      <c r="D61" s="12" t="str">
        <f>IF(C61="","",'Info PSPeurs'!C61)</f>
        <v/>
      </c>
      <c r="E61" s="12" t="str">
        <f>IF(C61="","",'Info PSPeurs'!D61)</f>
        <v/>
      </c>
      <c r="F61" s="12" t="str">
        <f>IF(C61="","",'Info PSPeurs'!E61)</f>
        <v/>
      </c>
      <c r="G61" s="12" t="str">
        <f>IF(C61="","",'Info PSPeurs'!H61)</f>
        <v/>
      </c>
      <c r="H61" s="12" t="str">
        <f t="shared" si="3"/>
        <v/>
      </c>
      <c r="I61" s="138" t="str">
        <f>IF(G61="","",IF(G61&lt;18,Description!$B$31,IF(G61&gt;Description!$E$32,Description!$B$33,Description!$B$32)))</f>
        <v/>
      </c>
      <c r="J61" s="124"/>
      <c r="K61" s="119"/>
      <c r="L61" s="125"/>
      <c r="M61" s="119"/>
      <c r="N61" s="125"/>
      <c r="O61" s="119"/>
      <c r="P61" s="125"/>
      <c r="Q61" s="126"/>
      <c r="R61" s="127"/>
      <c r="S61" s="125"/>
      <c r="T61" s="126"/>
      <c r="U61" s="127"/>
      <c r="V61" s="125"/>
      <c r="W61" s="126"/>
      <c r="X61" s="127"/>
      <c r="Y61" s="125"/>
      <c r="Z61" s="126"/>
      <c r="AA61" s="127"/>
      <c r="AB61" s="125"/>
      <c r="AC61" s="128"/>
      <c r="AD61" s="125"/>
      <c r="AE61" s="128"/>
    </row>
    <row r="62" spans="1:31" x14ac:dyDescent="0.25">
      <c r="A62" s="69">
        <v>53</v>
      </c>
      <c r="B62" s="136" t="str">
        <f t="shared" si="2"/>
        <v/>
      </c>
      <c r="C62" s="12" t="str">
        <f>IF('Info PSPeurs'!B62="","",'Info PSPeurs'!B62)</f>
        <v/>
      </c>
      <c r="D62" s="12" t="str">
        <f>IF(C62="","",'Info PSPeurs'!C62)</f>
        <v/>
      </c>
      <c r="E62" s="12" t="str">
        <f>IF(C62="","",'Info PSPeurs'!D62)</f>
        <v/>
      </c>
      <c r="F62" s="12" t="str">
        <f>IF(C62="","",'Info PSPeurs'!E62)</f>
        <v/>
      </c>
      <c r="G62" s="12" t="str">
        <f>IF(C62="","",'Info PSPeurs'!H62)</f>
        <v/>
      </c>
      <c r="H62" s="12" t="str">
        <f t="shared" si="3"/>
        <v/>
      </c>
      <c r="I62" s="138" t="str">
        <f>IF(G62="","",IF(G62&lt;18,Description!$B$31,IF(G62&gt;Description!$E$32,Description!$B$33,Description!$B$32)))</f>
        <v/>
      </c>
      <c r="J62" s="124"/>
      <c r="K62" s="119"/>
      <c r="L62" s="125"/>
      <c r="M62" s="119"/>
      <c r="N62" s="125"/>
      <c r="O62" s="119"/>
      <c r="P62" s="125"/>
      <c r="Q62" s="126"/>
      <c r="R62" s="127"/>
      <c r="S62" s="125"/>
      <c r="T62" s="126"/>
      <c r="U62" s="127"/>
      <c r="V62" s="125"/>
      <c r="W62" s="126"/>
      <c r="X62" s="127"/>
      <c r="Y62" s="125"/>
      <c r="Z62" s="126"/>
      <c r="AA62" s="127"/>
      <c r="AB62" s="125"/>
      <c r="AC62" s="128"/>
      <c r="AD62" s="125"/>
      <c r="AE62" s="128"/>
    </row>
    <row r="63" spans="1:31" x14ac:dyDescent="0.25">
      <c r="A63" s="69">
        <v>54</v>
      </c>
      <c r="B63" s="136" t="str">
        <f t="shared" si="2"/>
        <v/>
      </c>
      <c r="C63" s="12" t="str">
        <f>IF('Info PSPeurs'!B63="","",'Info PSPeurs'!B63)</f>
        <v/>
      </c>
      <c r="D63" s="12" t="str">
        <f>IF(C63="","",'Info PSPeurs'!C63)</f>
        <v/>
      </c>
      <c r="E63" s="12" t="str">
        <f>IF(C63="","",'Info PSPeurs'!D63)</f>
        <v/>
      </c>
      <c r="F63" s="12" t="str">
        <f>IF(C63="","",'Info PSPeurs'!E63)</f>
        <v/>
      </c>
      <c r="G63" s="12" t="str">
        <f>IF(C63="","",'Info PSPeurs'!H63)</f>
        <v/>
      </c>
      <c r="H63" s="12" t="str">
        <f t="shared" si="3"/>
        <v/>
      </c>
      <c r="I63" s="138" t="str">
        <f>IF(G63="","",IF(G63&lt;18,Description!$B$31,IF(G63&gt;Description!$E$32,Description!$B$33,Description!$B$32)))</f>
        <v/>
      </c>
      <c r="J63" s="124"/>
      <c r="K63" s="119"/>
      <c r="L63" s="125"/>
      <c r="M63" s="119"/>
      <c r="N63" s="125"/>
      <c r="O63" s="119"/>
      <c r="P63" s="125"/>
      <c r="Q63" s="126"/>
      <c r="R63" s="127"/>
      <c r="S63" s="125"/>
      <c r="T63" s="126"/>
      <c r="U63" s="127"/>
      <c r="V63" s="125"/>
      <c r="W63" s="126"/>
      <c r="X63" s="127"/>
      <c r="Y63" s="125"/>
      <c r="Z63" s="126"/>
      <c r="AA63" s="127"/>
      <c r="AB63" s="125"/>
      <c r="AC63" s="128"/>
      <c r="AD63" s="125"/>
      <c r="AE63" s="128"/>
    </row>
    <row r="64" spans="1:31" x14ac:dyDescent="0.25">
      <c r="A64" s="69">
        <v>55</v>
      </c>
      <c r="B64" s="136" t="str">
        <f t="shared" si="2"/>
        <v/>
      </c>
      <c r="C64" s="12" t="str">
        <f>IF('Info PSPeurs'!B64="","",'Info PSPeurs'!B64)</f>
        <v/>
      </c>
      <c r="D64" s="12" t="str">
        <f>IF(C64="","",'Info PSPeurs'!C64)</f>
        <v/>
      </c>
      <c r="E64" s="12" t="str">
        <f>IF(C64="","",'Info PSPeurs'!D64)</f>
        <v/>
      </c>
      <c r="F64" s="12" t="str">
        <f>IF(C64="","",'Info PSPeurs'!E64)</f>
        <v/>
      </c>
      <c r="G64" s="12" t="str">
        <f>IF(C64="","",'Info PSPeurs'!H64)</f>
        <v/>
      </c>
      <c r="H64" s="12" t="str">
        <f t="shared" si="3"/>
        <v/>
      </c>
      <c r="I64" s="138" t="str">
        <f>IF(G64="","",IF(G64&lt;18,Description!$B$31,IF(G64&gt;Description!$E$32,Description!$B$33,Description!$B$32)))</f>
        <v/>
      </c>
      <c r="J64" s="124"/>
      <c r="K64" s="119"/>
      <c r="L64" s="125"/>
      <c r="M64" s="119"/>
      <c r="N64" s="125"/>
      <c r="O64" s="119"/>
      <c r="P64" s="125"/>
      <c r="Q64" s="126"/>
      <c r="R64" s="127"/>
      <c r="S64" s="125"/>
      <c r="T64" s="126"/>
      <c r="U64" s="127"/>
      <c r="V64" s="125"/>
      <c r="W64" s="126"/>
      <c r="X64" s="127"/>
      <c r="Y64" s="125"/>
      <c r="Z64" s="126"/>
      <c r="AA64" s="127"/>
      <c r="AB64" s="125"/>
      <c r="AC64" s="128"/>
      <c r="AD64" s="125"/>
      <c r="AE64" s="128"/>
    </row>
    <row r="65" spans="1:31" x14ac:dyDescent="0.25">
      <c r="A65" s="69">
        <v>56</v>
      </c>
      <c r="B65" s="136" t="str">
        <f t="shared" si="2"/>
        <v/>
      </c>
      <c r="C65" s="12" t="str">
        <f>IF('Info PSPeurs'!B65="","",'Info PSPeurs'!B65)</f>
        <v/>
      </c>
      <c r="D65" s="12" t="str">
        <f>IF(C65="","",'Info PSPeurs'!C65)</f>
        <v/>
      </c>
      <c r="E65" s="12" t="str">
        <f>IF(C65="","",'Info PSPeurs'!D65)</f>
        <v/>
      </c>
      <c r="F65" s="12" t="str">
        <f>IF(C65="","",'Info PSPeurs'!E65)</f>
        <v/>
      </c>
      <c r="G65" s="12" t="str">
        <f>IF(C65="","",'Info PSPeurs'!H65)</f>
        <v/>
      </c>
      <c r="H65" s="12" t="str">
        <f t="shared" si="3"/>
        <v/>
      </c>
      <c r="I65" s="138" t="str">
        <f>IF(G65="","",IF(G65&lt;18,Description!$B$31,IF(G65&gt;Description!$E$32,Description!$B$33,Description!$B$32)))</f>
        <v/>
      </c>
      <c r="J65" s="124"/>
      <c r="K65" s="119"/>
      <c r="L65" s="125"/>
      <c r="M65" s="119"/>
      <c r="N65" s="125"/>
      <c r="O65" s="119"/>
      <c r="P65" s="125"/>
      <c r="Q65" s="126"/>
      <c r="R65" s="127"/>
      <c r="S65" s="125"/>
      <c r="T65" s="126"/>
      <c r="U65" s="127"/>
      <c r="V65" s="125"/>
      <c r="W65" s="126"/>
      <c r="X65" s="127"/>
      <c r="Y65" s="125"/>
      <c r="Z65" s="126"/>
      <c r="AA65" s="127"/>
      <c r="AB65" s="125"/>
      <c r="AC65" s="128"/>
      <c r="AD65" s="125"/>
      <c r="AE65" s="128"/>
    </row>
    <row r="66" spans="1:31" x14ac:dyDescent="0.25">
      <c r="A66" s="69">
        <v>57</v>
      </c>
      <c r="B66" s="136" t="str">
        <f t="shared" si="2"/>
        <v/>
      </c>
      <c r="C66" s="12" t="str">
        <f>IF('Info PSPeurs'!B66="","",'Info PSPeurs'!B66)</f>
        <v/>
      </c>
      <c r="D66" s="12" t="str">
        <f>IF(C66="","",'Info PSPeurs'!C66)</f>
        <v/>
      </c>
      <c r="E66" s="12" t="str">
        <f>IF(C66="","",'Info PSPeurs'!D66)</f>
        <v/>
      </c>
      <c r="F66" s="12" t="str">
        <f>IF(C66="","",'Info PSPeurs'!E66)</f>
        <v/>
      </c>
      <c r="G66" s="12" t="str">
        <f>IF(C66="","",'Info PSPeurs'!H66)</f>
        <v/>
      </c>
      <c r="H66" s="12" t="str">
        <f t="shared" si="3"/>
        <v/>
      </c>
      <c r="I66" s="138" t="str">
        <f>IF(G66="","",IF(G66&lt;18,Description!$B$31,IF(G66&gt;Description!$E$32,Description!$B$33,Description!$B$32)))</f>
        <v/>
      </c>
      <c r="J66" s="124"/>
      <c r="K66" s="119"/>
      <c r="L66" s="125"/>
      <c r="M66" s="119"/>
      <c r="N66" s="125"/>
      <c r="O66" s="119"/>
      <c r="P66" s="125"/>
      <c r="Q66" s="126"/>
      <c r="R66" s="127"/>
      <c r="S66" s="125"/>
      <c r="T66" s="126"/>
      <c r="U66" s="127"/>
      <c r="V66" s="125"/>
      <c r="W66" s="126"/>
      <c r="X66" s="127"/>
      <c r="Y66" s="125"/>
      <c r="Z66" s="126"/>
      <c r="AA66" s="127"/>
      <c r="AB66" s="125"/>
      <c r="AC66" s="128"/>
      <c r="AD66" s="125"/>
      <c r="AE66" s="128"/>
    </row>
    <row r="67" spans="1:31" x14ac:dyDescent="0.25">
      <c r="A67" s="69">
        <v>58</v>
      </c>
      <c r="B67" s="136" t="str">
        <f t="shared" si="2"/>
        <v/>
      </c>
      <c r="C67" s="12" t="str">
        <f>IF('Info PSPeurs'!B67="","",'Info PSPeurs'!B67)</f>
        <v/>
      </c>
      <c r="D67" s="12" t="str">
        <f>IF(C67="","",'Info PSPeurs'!C67)</f>
        <v/>
      </c>
      <c r="E67" s="12" t="str">
        <f>IF(C67="","",'Info PSPeurs'!D67)</f>
        <v/>
      </c>
      <c r="F67" s="12" t="str">
        <f>IF(C67="","",'Info PSPeurs'!E67)</f>
        <v/>
      </c>
      <c r="G67" s="12" t="str">
        <f>IF(C67="","",'Info PSPeurs'!H67)</f>
        <v/>
      </c>
      <c r="H67" s="12" t="str">
        <f t="shared" si="3"/>
        <v/>
      </c>
      <c r="I67" s="138" t="str">
        <f>IF(G67="","",IF(G67&lt;18,Description!$B$31,IF(G67&gt;Description!$E$32,Description!$B$33,Description!$B$32)))</f>
        <v/>
      </c>
      <c r="J67" s="124"/>
      <c r="K67" s="119"/>
      <c r="L67" s="125"/>
      <c r="M67" s="119"/>
      <c r="N67" s="125"/>
      <c r="O67" s="119"/>
      <c r="P67" s="125"/>
      <c r="Q67" s="126"/>
      <c r="R67" s="127"/>
      <c r="S67" s="125"/>
      <c r="T67" s="126"/>
      <c r="U67" s="127"/>
      <c r="V67" s="125"/>
      <c r="W67" s="126"/>
      <c r="X67" s="127"/>
      <c r="Y67" s="125"/>
      <c r="Z67" s="126"/>
      <c r="AA67" s="127"/>
      <c r="AB67" s="125"/>
      <c r="AC67" s="128"/>
      <c r="AD67" s="125"/>
      <c r="AE67" s="128"/>
    </row>
    <row r="68" spans="1:31" x14ac:dyDescent="0.25">
      <c r="A68" s="69">
        <v>59</v>
      </c>
      <c r="B68" s="136" t="str">
        <f t="shared" si="2"/>
        <v/>
      </c>
      <c r="C68" s="12" t="str">
        <f>IF('Info PSPeurs'!B68="","",'Info PSPeurs'!B68)</f>
        <v/>
      </c>
      <c r="D68" s="12" t="str">
        <f>IF(C68="","",'Info PSPeurs'!C68)</f>
        <v/>
      </c>
      <c r="E68" s="12" t="str">
        <f>IF(C68="","",'Info PSPeurs'!D68)</f>
        <v/>
      </c>
      <c r="F68" s="12" t="str">
        <f>IF(C68="","",'Info PSPeurs'!E68)</f>
        <v/>
      </c>
      <c r="G68" s="12" t="str">
        <f>IF(C68="","",'Info PSPeurs'!H68)</f>
        <v/>
      </c>
      <c r="H68" s="12" t="str">
        <f t="shared" si="3"/>
        <v/>
      </c>
      <c r="I68" s="138" t="str">
        <f>IF(G68="","",IF(G68&lt;18,Description!$B$31,IF(G68&gt;Description!$E$32,Description!$B$33,Description!$B$32)))</f>
        <v/>
      </c>
      <c r="J68" s="124"/>
      <c r="K68" s="119"/>
      <c r="L68" s="125"/>
      <c r="M68" s="119"/>
      <c r="N68" s="125"/>
      <c r="O68" s="119"/>
      <c r="P68" s="125"/>
      <c r="Q68" s="126"/>
      <c r="R68" s="127"/>
      <c r="S68" s="125"/>
      <c r="T68" s="126"/>
      <c r="U68" s="127"/>
      <c r="V68" s="125"/>
      <c r="W68" s="126"/>
      <c r="X68" s="127"/>
      <c r="Y68" s="125"/>
      <c r="Z68" s="126"/>
      <c r="AA68" s="127"/>
      <c r="AB68" s="125"/>
      <c r="AC68" s="128"/>
      <c r="AD68" s="125"/>
      <c r="AE68" s="128"/>
    </row>
    <row r="69" spans="1:31" x14ac:dyDescent="0.25">
      <c r="A69" s="69">
        <v>60</v>
      </c>
      <c r="B69" s="136" t="str">
        <f t="shared" si="2"/>
        <v/>
      </c>
      <c r="C69" s="12" t="str">
        <f>IF('Info PSPeurs'!B69="","",'Info PSPeurs'!B69)</f>
        <v/>
      </c>
      <c r="D69" s="12" t="str">
        <f>IF(C69="","",'Info PSPeurs'!C69)</f>
        <v/>
      </c>
      <c r="E69" s="12" t="str">
        <f>IF(C69="","",'Info PSPeurs'!D69)</f>
        <v/>
      </c>
      <c r="F69" s="12" t="str">
        <f>IF(C69="","",'Info PSPeurs'!E69)</f>
        <v/>
      </c>
      <c r="G69" s="12" t="str">
        <f>IF(C69="","",'Info PSPeurs'!H69)</f>
        <v/>
      </c>
      <c r="H69" s="12" t="str">
        <f t="shared" si="3"/>
        <v/>
      </c>
      <c r="I69" s="138" t="str">
        <f>IF(G69="","",IF(G69&lt;18,Description!$B$31,IF(G69&gt;Description!$E$32,Description!$B$33,Description!$B$32)))</f>
        <v/>
      </c>
      <c r="J69" s="124"/>
      <c r="K69" s="119"/>
      <c r="L69" s="125"/>
      <c r="M69" s="119"/>
      <c r="N69" s="125"/>
      <c r="O69" s="119"/>
      <c r="P69" s="125"/>
      <c r="Q69" s="126"/>
      <c r="R69" s="127"/>
      <c r="S69" s="125"/>
      <c r="T69" s="126"/>
      <c r="U69" s="127"/>
      <c r="V69" s="125"/>
      <c r="W69" s="126"/>
      <c r="X69" s="127"/>
      <c r="Y69" s="125"/>
      <c r="Z69" s="126"/>
      <c r="AA69" s="127"/>
      <c r="AB69" s="125"/>
      <c r="AC69" s="128"/>
      <c r="AD69" s="125"/>
      <c r="AE69" s="128"/>
    </row>
    <row r="70" spans="1:31" x14ac:dyDescent="0.25">
      <c r="A70" s="69">
        <v>61</v>
      </c>
      <c r="B70" s="136" t="str">
        <f t="shared" si="2"/>
        <v/>
      </c>
      <c r="C70" s="12" t="str">
        <f>IF('Info PSPeurs'!B70="","",'Info PSPeurs'!B70)</f>
        <v/>
      </c>
      <c r="D70" s="12" t="str">
        <f>IF(C70="","",'Info PSPeurs'!C70)</f>
        <v/>
      </c>
      <c r="E70" s="12" t="str">
        <f>IF(C70="","",'Info PSPeurs'!D70)</f>
        <v/>
      </c>
      <c r="F70" s="12" t="str">
        <f>IF(C70="","",'Info PSPeurs'!E70)</f>
        <v/>
      </c>
      <c r="G70" s="12" t="str">
        <f>IF(C70="","",'Info PSPeurs'!H70)</f>
        <v/>
      </c>
      <c r="H70" s="12" t="str">
        <f t="shared" si="3"/>
        <v/>
      </c>
      <c r="I70" s="138" t="str">
        <f>IF(G70="","",IF(G70&lt;18,Description!$B$31,IF(G70&gt;Description!$E$32,Description!$B$33,Description!$B$32)))</f>
        <v/>
      </c>
      <c r="J70" s="124"/>
      <c r="K70" s="119"/>
      <c r="L70" s="125"/>
      <c r="M70" s="119"/>
      <c r="N70" s="125"/>
      <c r="O70" s="119"/>
      <c r="P70" s="125"/>
      <c r="Q70" s="126"/>
      <c r="R70" s="127"/>
      <c r="S70" s="125"/>
      <c r="T70" s="126"/>
      <c r="U70" s="127"/>
      <c r="V70" s="125"/>
      <c r="W70" s="126"/>
      <c r="X70" s="127"/>
      <c r="Y70" s="125"/>
      <c r="Z70" s="126"/>
      <c r="AA70" s="127"/>
      <c r="AB70" s="125"/>
      <c r="AC70" s="128"/>
      <c r="AD70" s="125"/>
      <c r="AE70" s="128"/>
    </row>
    <row r="71" spans="1:31" x14ac:dyDescent="0.25">
      <c r="A71" s="69">
        <v>62</v>
      </c>
      <c r="B71" s="136" t="str">
        <f t="shared" si="2"/>
        <v/>
      </c>
      <c r="C71" s="12" t="str">
        <f>IF('Info PSPeurs'!B71="","",'Info PSPeurs'!B71)</f>
        <v/>
      </c>
      <c r="D71" s="12" t="str">
        <f>IF(C71="","",'Info PSPeurs'!C71)</f>
        <v/>
      </c>
      <c r="E71" s="12" t="str">
        <f>IF(C71="","",'Info PSPeurs'!D71)</f>
        <v/>
      </c>
      <c r="F71" s="12" t="str">
        <f>IF(C71="","",'Info PSPeurs'!E71)</f>
        <v/>
      </c>
      <c r="G71" s="12" t="str">
        <f>IF(C71="","",'Info PSPeurs'!H71)</f>
        <v/>
      </c>
      <c r="H71" s="12" t="str">
        <f t="shared" si="3"/>
        <v/>
      </c>
      <c r="I71" s="138" t="str">
        <f>IF(G71="","",IF(G71&lt;18,Description!$B$31,IF(G71&gt;Description!$E$32,Description!$B$33,Description!$B$32)))</f>
        <v/>
      </c>
      <c r="J71" s="124"/>
      <c r="K71" s="119"/>
      <c r="L71" s="125"/>
      <c r="M71" s="119"/>
      <c r="N71" s="125"/>
      <c r="O71" s="119"/>
      <c r="P71" s="125"/>
      <c r="Q71" s="126"/>
      <c r="R71" s="127"/>
      <c r="S71" s="125"/>
      <c r="T71" s="126"/>
      <c r="U71" s="127"/>
      <c r="V71" s="125"/>
      <c r="W71" s="126"/>
      <c r="X71" s="127"/>
      <c r="Y71" s="125"/>
      <c r="Z71" s="126"/>
      <c r="AA71" s="127"/>
      <c r="AB71" s="125"/>
      <c r="AC71" s="128"/>
      <c r="AD71" s="125"/>
      <c r="AE71" s="128"/>
    </row>
    <row r="72" spans="1:31" x14ac:dyDescent="0.25">
      <c r="A72" s="69">
        <v>63</v>
      </c>
      <c r="B72" s="136" t="str">
        <f t="shared" si="2"/>
        <v/>
      </c>
      <c r="C72" s="12" t="str">
        <f>IF('Info PSPeurs'!B72="","",'Info PSPeurs'!B72)</f>
        <v/>
      </c>
      <c r="D72" s="12" t="str">
        <f>IF(C72="","",'Info PSPeurs'!C72)</f>
        <v/>
      </c>
      <c r="E72" s="12" t="str">
        <f>IF(C72="","",'Info PSPeurs'!D72)</f>
        <v/>
      </c>
      <c r="F72" s="12" t="str">
        <f>IF(C72="","",'Info PSPeurs'!E72)</f>
        <v/>
      </c>
      <c r="G72" s="12" t="str">
        <f>IF(C72="","",'Info PSPeurs'!H72)</f>
        <v/>
      </c>
      <c r="H72" s="12" t="str">
        <f t="shared" si="3"/>
        <v/>
      </c>
      <c r="I72" s="138" t="str">
        <f>IF(G72="","",IF(G72&lt;18,Description!$B$31,IF(G72&gt;Description!$E$32,Description!$B$33,Description!$B$32)))</f>
        <v/>
      </c>
      <c r="J72" s="124"/>
      <c r="K72" s="119"/>
      <c r="L72" s="125"/>
      <c r="M72" s="119"/>
      <c r="N72" s="125"/>
      <c r="O72" s="119"/>
      <c r="P72" s="125"/>
      <c r="Q72" s="126"/>
      <c r="R72" s="127"/>
      <c r="S72" s="125"/>
      <c r="T72" s="126"/>
      <c r="U72" s="127"/>
      <c r="V72" s="125"/>
      <c r="W72" s="126"/>
      <c r="X72" s="127"/>
      <c r="Y72" s="125"/>
      <c r="Z72" s="126"/>
      <c r="AA72" s="127"/>
      <c r="AB72" s="125"/>
      <c r="AC72" s="128"/>
      <c r="AD72" s="125"/>
      <c r="AE72" s="128"/>
    </row>
    <row r="73" spans="1:31" x14ac:dyDescent="0.25">
      <c r="A73" s="69">
        <v>64</v>
      </c>
      <c r="B73" s="136" t="str">
        <f t="shared" si="2"/>
        <v/>
      </c>
      <c r="C73" s="12" t="str">
        <f>IF('Info PSPeurs'!B73="","",'Info PSPeurs'!B73)</f>
        <v/>
      </c>
      <c r="D73" s="12" t="str">
        <f>IF(C73="","",'Info PSPeurs'!C73)</f>
        <v/>
      </c>
      <c r="E73" s="12" t="str">
        <f>IF(C73="","",'Info PSPeurs'!D73)</f>
        <v/>
      </c>
      <c r="F73" s="12" t="str">
        <f>IF(C73="","",'Info PSPeurs'!E73)</f>
        <v/>
      </c>
      <c r="G73" s="12" t="str">
        <f>IF(C73="","",'Info PSPeurs'!H73)</f>
        <v/>
      </c>
      <c r="H73" s="12" t="str">
        <f t="shared" si="3"/>
        <v/>
      </c>
      <c r="I73" s="138" t="str">
        <f>IF(G73="","",IF(G73&lt;18,Description!$B$31,IF(G73&gt;Description!$E$32,Description!$B$33,Description!$B$32)))</f>
        <v/>
      </c>
      <c r="J73" s="124"/>
      <c r="K73" s="119"/>
      <c r="L73" s="125"/>
      <c r="M73" s="119"/>
      <c r="N73" s="125"/>
      <c r="O73" s="119"/>
      <c r="P73" s="125"/>
      <c r="Q73" s="126"/>
      <c r="R73" s="127"/>
      <c r="S73" s="125"/>
      <c r="T73" s="126"/>
      <c r="U73" s="127"/>
      <c r="V73" s="125"/>
      <c r="W73" s="126"/>
      <c r="X73" s="127"/>
      <c r="Y73" s="125"/>
      <c r="Z73" s="126"/>
      <c r="AA73" s="127"/>
      <c r="AB73" s="125"/>
      <c r="AC73" s="128"/>
      <c r="AD73" s="125"/>
      <c r="AE73" s="128"/>
    </row>
    <row r="74" spans="1:31" x14ac:dyDescent="0.25">
      <c r="A74" s="69">
        <v>65</v>
      </c>
      <c r="B74" s="136" t="str">
        <f t="shared" si="2"/>
        <v/>
      </c>
      <c r="C74" s="12" t="str">
        <f>IF('Info PSPeurs'!B74="","",'Info PSPeurs'!B74)</f>
        <v/>
      </c>
      <c r="D74" s="12" t="str">
        <f>IF(C74="","",'Info PSPeurs'!C74)</f>
        <v/>
      </c>
      <c r="E74" s="12" t="str">
        <f>IF(C74="","",'Info PSPeurs'!D74)</f>
        <v/>
      </c>
      <c r="F74" s="12" t="str">
        <f>IF(C74="","",'Info PSPeurs'!E74)</f>
        <v/>
      </c>
      <c r="G74" s="12" t="str">
        <f>IF(C74="","",'Info PSPeurs'!H74)</f>
        <v/>
      </c>
      <c r="H74" s="12" t="str">
        <f t="shared" ref="H74:H105" si="4">IF(G74="","",VLOOKUP(G74,CatAge,2,FALSE))</f>
        <v/>
      </c>
      <c r="I74" s="138" t="str">
        <f>IF(G74="","",IF(G74&lt;18,Description!$B$31,IF(G74&gt;Description!$E$32,Description!$B$33,Description!$B$32)))</f>
        <v/>
      </c>
      <c r="J74" s="124"/>
      <c r="K74" s="119"/>
      <c r="L74" s="125"/>
      <c r="M74" s="119"/>
      <c r="N74" s="125"/>
      <c r="O74" s="119"/>
      <c r="P74" s="125"/>
      <c r="Q74" s="126"/>
      <c r="R74" s="127"/>
      <c r="S74" s="125"/>
      <c r="T74" s="126"/>
      <c r="U74" s="127"/>
      <c r="V74" s="125"/>
      <c r="W74" s="126"/>
      <c r="X74" s="127"/>
      <c r="Y74" s="125"/>
      <c r="Z74" s="126"/>
      <c r="AA74" s="127"/>
      <c r="AB74" s="125"/>
      <c r="AC74" s="128"/>
      <c r="AD74" s="125"/>
      <c r="AE74" s="128"/>
    </row>
    <row r="75" spans="1:31" x14ac:dyDescent="0.25">
      <c r="A75" s="69">
        <v>66</v>
      </c>
      <c r="B75" s="136" t="str">
        <f t="shared" si="2"/>
        <v/>
      </c>
      <c r="C75" s="12" t="str">
        <f>IF('Info PSPeurs'!B75="","",'Info PSPeurs'!B75)</f>
        <v/>
      </c>
      <c r="D75" s="12" t="str">
        <f>IF(C75="","",'Info PSPeurs'!C75)</f>
        <v/>
      </c>
      <c r="E75" s="12" t="str">
        <f>IF(C75="","",'Info PSPeurs'!D75)</f>
        <v/>
      </c>
      <c r="F75" s="12" t="str">
        <f>IF(C75="","",'Info PSPeurs'!E75)</f>
        <v/>
      </c>
      <c r="G75" s="12" t="str">
        <f>IF(C75="","",'Info PSPeurs'!H75)</f>
        <v/>
      </c>
      <c r="H75" s="12" t="str">
        <f t="shared" si="4"/>
        <v/>
      </c>
      <c r="I75" s="138" t="str">
        <f>IF(G75="","",IF(G75&lt;18,Description!$B$31,IF(G75&gt;Description!$E$32,Description!$B$33,Description!$B$32)))</f>
        <v/>
      </c>
      <c r="J75" s="124"/>
      <c r="K75" s="119"/>
      <c r="L75" s="125"/>
      <c r="M75" s="119"/>
      <c r="N75" s="125"/>
      <c r="O75" s="119"/>
      <c r="P75" s="125"/>
      <c r="Q75" s="126"/>
      <c r="R75" s="127"/>
      <c r="S75" s="125"/>
      <c r="T75" s="126"/>
      <c r="U75" s="127"/>
      <c r="V75" s="125"/>
      <c r="W75" s="126"/>
      <c r="X75" s="127"/>
      <c r="Y75" s="125"/>
      <c r="Z75" s="126"/>
      <c r="AA75" s="127"/>
      <c r="AB75" s="125"/>
      <c r="AC75" s="128"/>
      <c r="AD75" s="125"/>
      <c r="AE75" s="128"/>
    </row>
    <row r="76" spans="1:31" x14ac:dyDescent="0.25">
      <c r="A76" s="69">
        <v>67</v>
      </c>
      <c r="B76" s="136" t="str">
        <f t="shared" ref="B76:B109" si="5">IF(C76="","",CONCATENATE(A76," - ",E76,H76))</f>
        <v/>
      </c>
      <c r="C76" s="12" t="str">
        <f>IF('Info PSPeurs'!B76="","",'Info PSPeurs'!B76)</f>
        <v/>
      </c>
      <c r="D76" s="12" t="str">
        <f>IF(C76="","",'Info PSPeurs'!C76)</f>
        <v/>
      </c>
      <c r="E76" s="12" t="str">
        <f>IF(C76="","",'Info PSPeurs'!D76)</f>
        <v/>
      </c>
      <c r="F76" s="12" t="str">
        <f>IF(C76="","",'Info PSPeurs'!E76)</f>
        <v/>
      </c>
      <c r="G76" s="12" t="str">
        <f>IF(C76="","",'Info PSPeurs'!H76)</f>
        <v/>
      </c>
      <c r="H76" s="12" t="str">
        <f t="shared" si="4"/>
        <v/>
      </c>
      <c r="I76" s="138" t="str">
        <f>IF(G76="","",IF(G76&lt;18,Description!$B$31,IF(G76&gt;Description!$E$32,Description!$B$33,Description!$B$32)))</f>
        <v/>
      </c>
      <c r="J76" s="124"/>
      <c r="K76" s="119"/>
      <c r="L76" s="125"/>
      <c r="M76" s="119"/>
      <c r="N76" s="125"/>
      <c r="O76" s="119"/>
      <c r="P76" s="125"/>
      <c r="Q76" s="126"/>
      <c r="R76" s="127"/>
      <c r="S76" s="125"/>
      <c r="T76" s="126"/>
      <c r="U76" s="127"/>
      <c r="V76" s="125"/>
      <c r="W76" s="126"/>
      <c r="X76" s="127"/>
      <c r="Y76" s="125"/>
      <c r="Z76" s="126"/>
      <c r="AA76" s="127"/>
      <c r="AB76" s="125"/>
      <c r="AC76" s="128"/>
      <c r="AD76" s="125"/>
      <c r="AE76" s="128"/>
    </row>
    <row r="77" spans="1:31" x14ac:dyDescent="0.25">
      <c r="A77" s="69">
        <v>68</v>
      </c>
      <c r="B77" s="136" t="str">
        <f t="shared" si="5"/>
        <v/>
      </c>
      <c r="C77" s="12" t="str">
        <f>IF('Info PSPeurs'!B77="","",'Info PSPeurs'!B77)</f>
        <v/>
      </c>
      <c r="D77" s="12" t="str">
        <f>IF(C77="","",'Info PSPeurs'!C77)</f>
        <v/>
      </c>
      <c r="E77" s="12" t="str">
        <f>IF(C77="","",'Info PSPeurs'!D77)</f>
        <v/>
      </c>
      <c r="F77" s="12" t="str">
        <f>IF(C77="","",'Info PSPeurs'!E77)</f>
        <v/>
      </c>
      <c r="G77" s="12" t="str">
        <f>IF(C77="","",'Info PSPeurs'!H77)</f>
        <v/>
      </c>
      <c r="H77" s="12" t="str">
        <f t="shared" si="4"/>
        <v/>
      </c>
      <c r="I77" s="138" t="str">
        <f>IF(G77="","",IF(G77&lt;18,Description!$B$31,IF(G77&gt;Description!$E$32,Description!$B$33,Description!$B$32)))</f>
        <v/>
      </c>
      <c r="J77" s="124"/>
      <c r="K77" s="119"/>
      <c r="L77" s="125"/>
      <c r="M77" s="119"/>
      <c r="N77" s="125"/>
      <c r="O77" s="119"/>
      <c r="P77" s="125"/>
      <c r="Q77" s="126"/>
      <c r="R77" s="127"/>
      <c r="S77" s="125"/>
      <c r="T77" s="126"/>
      <c r="U77" s="127"/>
      <c r="V77" s="125"/>
      <c r="W77" s="126"/>
      <c r="X77" s="127"/>
      <c r="Y77" s="125"/>
      <c r="Z77" s="126"/>
      <c r="AA77" s="127"/>
      <c r="AB77" s="125"/>
      <c r="AC77" s="128"/>
      <c r="AD77" s="125"/>
      <c r="AE77" s="128"/>
    </row>
    <row r="78" spans="1:31" x14ac:dyDescent="0.25">
      <c r="A78" s="69">
        <v>69</v>
      </c>
      <c r="B78" s="136" t="str">
        <f t="shared" si="5"/>
        <v/>
      </c>
      <c r="C78" s="12" t="str">
        <f>IF('Info PSPeurs'!B78="","",'Info PSPeurs'!B78)</f>
        <v/>
      </c>
      <c r="D78" s="12" t="str">
        <f>IF(C78="","",'Info PSPeurs'!C78)</f>
        <v/>
      </c>
      <c r="E78" s="12" t="str">
        <f>IF(C78="","",'Info PSPeurs'!D78)</f>
        <v/>
      </c>
      <c r="F78" s="12" t="str">
        <f>IF(C78="","",'Info PSPeurs'!E78)</f>
        <v/>
      </c>
      <c r="G78" s="12" t="str">
        <f>IF(C78="","",'Info PSPeurs'!H78)</f>
        <v/>
      </c>
      <c r="H78" s="12" t="str">
        <f t="shared" si="4"/>
        <v/>
      </c>
      <c r="I78" s="138" t="str">
        <f>IF(G78="","",IF(G78&lt;18,Description!$B$31,IF(G78&gt;Description!$E$32,Description!$B$33,Description!$B$32)))</f>
        <v/>
      </c>
      <c r="J78" s="124"/>
      <c r="K78" s="119"/>
      <c r="L78" s="125"/>
      <c r="M78" s="119"/>
      <c r="N78" s="125"/>
      <c r="O78" s="119"/>
      <c r="P78" s="125"/>
      <c r="Q78" s="126"/>
      <c r="R78" s="127"/>
      <c r="S78" s="125"/>
      <c r="T78" s="126"/>
      <c r="U78" s="127"/>
      <c r="V78" s="125"/>
      <c r="W78" s="126"/>
      <c r="X78" s="127"/>
      <c r="Y78" s="125"/>
      <c r="Z78" s="126"/>
      <c r="AA78" s="127"/>
      <c r="AB78" s="125"/>
      <c r="AC78" s="128"/>
      <c r="AD78" s="125"/>
      <c r="AE78" s="128"/>
    </row>
    <row r="79" spans="1:31" x14ac:dyDescent="0.25">
      <c r="A79" s="69">
        <v>70</v>
      </c>
      <c r="B79" s="136" t="str">
        <f t="shared" si="5"/>
        <v/>
      </c>
      <c r="C79" s="12" t="str">
        <f>IF('Info PSPeurs'!B79="","",'Info PSPeurs'!B79)</f>
        <v/>
      </c>
      <c r="D79" s="12" t="str">
        <f>IF(C79="","",'Info PSPeurs'!C79)</f>
        <v/>
      </c>
      <c r="E79" s="12" t="str">
        <f>IF(C79="","",'Info PSPeurs'!D79)</f>
        <v/>
      </c>
      <c r="F79" s="12" t="str">
        <f>IF(C79="","",'Info PSPeurs'!E79)</f>
        <v/>
      </c>
      <c r="G79" s="12" t="str">
        <f>IF(C79="","",'Info PSPeurs'!H79)</f>
        <v/>
      </c>
      <c r="H79" s="12" t="str">
        <f t="shared" si="4"/>
        <v/>
      </c>
      <c r="I79" s="138" t="str">
        <f>IF(G79="","",IF(G79&lt;18,Description!$B$31,IF(G79&gt;Description!$E$32,Description!$B$33,Description!$B$32)))</f>
        <v/>
      </c>
      <c r="J79" s="124"/>
      <c r="K79" s="119"/>
      <c r="L79" s="125"/>
      <c r="M79" s="119"/>
      <c r="N79" s="125"/>
      <c r="O79" s="119"/>
      <c r="P79" s="125"/>
      <c r="Q79" s="126"/>
      <c r="R79" s="127"/>
      <c r="S79" s="125"/>
      <c r="T79" s="126"/>
      <c r="U79" s="127"/>
      <c r="V79" s="125"/>
      <c r="W79" s="126"/>
      <c r="X79" s="127"/>
      <c r="Y79" s="125"/>
      <c r="Z79" s="126"/>
      <c r="AA79" s="127"/>
      <c r="AB79" s="125"/>
      <c r="AC79" s="128"/>
      <c r="AD79" s="125"/>
      <c r="AE79" s="128"/>
    </row>
    <row r="80" spans="1:31" x14ac:dyDescent="0.25">
      <c r="A80" s="69">
        <v>71</v>
      </c>
      <c r="B80" s="136" t="str">
        <f t="shared" si="5"/>
        <v/>
      </c>
      <c r="C80" s="12" t="str">
        <f>IF('Info PSPeurs'!B80="","",'Info PSPeurs'!B80)</f>
        <v/>
      </c>
      <c r="D80" s="12" t="str">
        <f>IF(C80="","",'Info PSPeurs'!C80)</f>
        <v/>
      </c>
      <c r="E80" s="12" t="str">
        <f>IF(C80="","",'Info PSPeurs'!D80)</f>
        <v/>
      </c>
      <c r="F80" s="12" t="str">
        <f>IF(C80="","",'Info PSPeurs'!E80)</f>
        <v/>
      </c>
      <c r="G80" s="12" t="str">
        <f>IF(C80="","",'Info PSPeurs'!H80)</f>
        <v/>
      </c>
      <c r="H80" s="12" t="str">
        <f t="shared" si="4"/>
        <v/>
      </c>
      <c r="I80" s="138" t="str">
        <f>IF(G80="","",IF(G80&lt;18,Description!$B$31,IF(G80&gt;Description!$E$32,Description!$B$33,Description!$B$32)))</f>
        <v/>
      </c>
      <c r="J80" s="124"/>
      <c r="K80" s="119"/>
      <c r="L80" s="125"/>
      <c r="M80" s="119"/>
      <c r="N80" s="125"/>
      <c r="O80" s="119"/>
      <c r="P80" s="125"/>
      <c r="Q80" s="126"/>
      <c r="R80" s="127"/>
      <c r="S80" s="125"/>
      <c r="T80" s="126"/>
      <c r="U80" s="127"/>
      <c r="V80" s="125"/>
      <c r="W80" s="126"/>
      <c r="X80" s="127"/>
      <c r="Y80" s="125"/>
      <c r="Z80" s="126"/>
      <c r="AA80" s="127"/>
      <c r="AB80" s="125"/>
      <c r="AC80" s="128"/>
      <c r="AD80" s="125"/>
      <c r="AE80" s="128"/>
    </row>
    <row r="81" spans="1:31" x14ac:dyDescent="0.25">
      <c r="A81" s="69">
        <v>72</v>
      </c>
      <c r="B81" s="136" t="str">
        <f t="shared" si="5"/>
        <v/>
      </c>
      <c r="C81" s="12" t="str">
        <f>IF('Info PSPeurs'!B81="","",'Info PSPeurs'!B81)</f>
        <v/>
      </c>
      <c r="D81" s="12" t="str">
        <f>IF(C81="","",'Info PSPeurs'!C81)</f>
        <v/>
      </c>
      <c r="E81" s="12" t="str">
        <f>IF(C81="","",'Info PSPeurs'!D81)</f>
        <v/>
      </c>
      <c r="F81" s="12" t="str">
        <f>IF(C81="","",'Info PSPeurs'!E81)</f>
        <v/>
      </c>
      <c r="G81" s="12" t="str">
        <f>IF(C81="","",'Info PSPeurs'!H81)</f>
        <v/>
      </c>
      <c r="H81" s="12" t="str">
        <f t="shared" si="4"/>
        <v/>
      </c>
      <c r="I81" s="138" t="str">
        <f>IF(G81="","",IF(G81&lt;18,Description!$B$31,IF(G81&gt;Description!$E$32,Description!$B$33,Description!$B$32)))</f>
        <v/>
      </c>
      <c r="J81" s="124"/>
      <c r="K81" s="119"/>
      <c r="L81" s="125"/>
      <c r="M81" s="119"/>
      <c r="N81" s="125"/>
      <c r="O81" s="119"/>
      <c r="P81" s="125"/>
      <c r="Q81" s="126"/>
      <c r="R81" s="127"/>
      <c r="S81" s="125"/>
      <c r="T81" s="126"/>
      <c r="U81" s="127"/>
      <c r="V81" s="125"/>
      <c r="W81" s="126"/>
      <c r="X81" s="127"/>
      <c r="Y81" s="125"/>
      <c r="Z81" s="126"/>
      <c r="AA81" s="127"/>
      <c r="AB81" s="125"/>
      <c r="AC81" s="128"/>
      <c r="AD81" s="125"/>
      <c r="AE81" s="128"/>
    </row>
    <row r="82" spans="1:31" x14ac:dyDescent="0.25">
      <c r="A82" s="69">
        <v>73</v>
      </c>
      <c r="B82" s="136" t="str">
        <f t="shared" si="5"/>
        <v/>
      </c>
      <c r="C82" s="12" t="str">
        <f>IF('Info PSPeurs'!B82="","",'Info PSPeurs'!B82)</f>
        <v/>
      </c>
      <c r="D82" s="12" t="str">
        <f>IF(C82="","",'Info PSPeurs'!C82)</f>
        <v/>
      </c>
      <c r="E82" s="12" t="str">
        <f>IF(C82="","",'Info PSPeurs'!D82)</f>
        <v/>
      </c>
      <c r="F82" s="12" t="str">
        <f>IF(C82="","",'Info PSPeurs'!E82)</f>
        <v/>
      </c>
      <c r="G82" s="12" t="str">
        <f>IF(C82="","",'Info PSPeurs'!H82)</f>
        <v/>
      </c>
      <c r="H82" s="12" t="str">
        <f t="shared" si="4"/>
        <v/>
      </c>
      <c r="I82" s="138" t="str">
        <f>IF(G82="","",IF(G82&lt;18,Description!$B$31,IF(G82&gt;Description!$E$32,Description!$B$33,Description!$B$32)))</f>
        <v/>
      </c>
      <c r="J82" s="124"/>
      <c r="K82" s="119"/>
      <c r="L82" s="125"/>
      <c r="M82" s="119"/>
      <c r="N82" s="125"/>
      <c r="O82" s="119"/>
      <c r="P82" s="125"/>
      <c r="Q82" s="126"/>
      <c r="R82" s="127"/>
      <c r="S82" s="125"/>
      <c r="T82" s="126"/>
      <c r="U82" s="127"/>
      <c r="V82" s="125"/>
      <c r="W82" s="126"/>
      <c r="X82" s="127"/>
      <c r="Y82" s="125"/>
      <c r="Z82" s="126"/>
      <c r="AA82" s="127"/>
      <c r="AB82" s="125"/>
      <c r="AC82" s="128"/>
      <c r="AD82" s="125"/>
      <c r="AE82" s="128"/>
    </row>
    <row r="83" spans="1:31" x14ac:dyDescent="0.25">
      <c r="A83" s="69">
        <v>74</v>
      </c>
      <c r="B83" s="136" t="str">
        <f t="shared" si="5"/>
        <v/>
      </c>
      <c r="C83" s="12" t="str">
        <f>IF('Info PSPeurs'!B83="","",'Info PSPeurs'!B83)</f>
        <v/>
      </c>
      <c r="D83" s="12" t="str">
        <f>IF(C83="","",'Info PSPeurs'!C83)</f>
        <v/>
      </c>
      <c r="E83" s="12" t="str">
        <f>IF(C83="","",'Info PSPeurs'!D83)</f>
        <v/>
      </c>
      <c r="F83" s="12" t="str">
        <f>IF(C83="","",'Info PSPeurs'!E83)</f>
        <v/>
      </c>
      <c r="G83" s="12" t="str">
        <f>IF(C83="","",'Info PSPeurs'!H83)</f>
        <v/>
      </c>
      <c r="H83" s="12" t="str">
        <f t="shared" si="4"/>
        <v/>
      </c>
      <c r="I83" s="138" t="str">
        <f>IF(G83="","",IF(G83&lt;18,Description!$B$31,IF(G83&gt;Description!$E$32,Description!$B$33,Description!$B$32)))</f>
        <v/>
      </c>
      <c r="J83" s="124"/>
      <c r="K83" s="119"/>
      <c r="L83" s="125"/>
      <c r="M83" s="119"/>
      <c r="N83" s="125"/>
      <c r="O83" s="119"/>
      <c r="P83" s="125"/>
      <c r="Q83" s="126"/>
      <c r="R83" s="127"/>
      <c r="S83" s="125"/>
      <c r="T83" s="126"/>
      <c r="U83" s="127"/>
      <c r="V83" s="125"/>
      <c r="W83" s="126"/>
      <c r="X83" s="127"/>
      <c r="Y83" s="125"/>
      <c r="Z83" s="126"/>
      <c r="AA83" s="127"/>
      <c r="AB83" s="125"/>
      <c r="AC83" s="128"/>
      <c r="AD83" s="125"/>
      <c r="AE83" s="128"/>
    </row>
    <row r="84" spans="1:31" x14ac:dyDescent="0.25">
      <c r="A84" s="69">
        <v>75</v>
      </c>
      <c r="B84" s="136" t="str">
        <f t="shared" si="5"/>
        <v/>
      </c>
      <c r="C84" s="12" t="str">
        <f>IF('Info PSPeurs'!B84="","",'Info PSPeurs'!B84)</f>
        <v/>
      </c>
      <c r="D84" s="12" t="str">
        <f>IF(C84="","",'Info PSPeurs'!C84)</f>
        <v/>
      </c>
      <c r="E84" s="12" t="str">
        <f>IF(C84="","",'Info PSPeurs'!D84)</f>
        <v/>
      </c>
      <c r="F84" s="12" t="str">
        <f>IF(C84="","",'Info PSPeurs'!E84)</f>
        <v/>
      </c>
      <c r="G84" s="12" t="str">
        <f>IF(C84="","",'Info PSPeurs'!H84)</f>
        <v/>
      </c>
      <c r="H84" s="12" t="str">
        <f t="shared" si="4"/>
        <v/>
      </c>
      <c r="I84" s="138" t="str">
        <f>IF(G84="","",IF(G84&lt;18,Description!$B$31,IF(G84&gt;Description!$E$32,Description!$B$33,Description!$B$32)))</f>
        <v/>
      </c>
      <c r="J84" s="124"/>
      <c r="K84" s="119"/>
      <c r="L84" s="125"/>
      <c r="M84" s="119"/>
      <c r="N84" s="125"/>
      <c r="O84" s="119"/>
      <c r="P84" s="125"/>
      <c r="Q84" s="126"/>
      <c r="R84" s="127"/>
      <c r="S84" s="125"/>
      <c r="T84" s="126"/>
      <c r="U84" s="127"/>
      <c r="V84" s="125"/>
      <c r="W84" s="126"/>
      <c r="X84" s="127"/>
      <c r="Y84" s="125"/>
      <c r="Z84" s="126"/>
      <c r="AA84" s="127"/>
      <c r="AB84" s="125"/>
      <c r="AC84" s="128"/>
      <c r="AD84" s="125"/>
      <c r="AE84" s="128"/>
    </row>
    <row r="85" spans="1:31" x14ac:dyDescent="0.25">
      <c r="A85" s="69">
        <v>76</v>
      </c>
      <c r="B85" s="136" t="str">
        <f t="shared" si="5"/>
        <v/>
      </c>
      <c r="C85" s="12" t="str">
        <f>IF('Info PSPeurs'!B85="","",'Info PSPeurs'!B85)</f>
        <v/>
      </c>
      <c r="D85" s="12" t="str">
        <f>IF(C85="","",'Info PSPeurs'!C85)</f>
        <v/>
      </c>
      <c r="E85" s="12" t="str">
        <f>IF(C85="","",'Info PSPeurs'!D85)</f>
        <v/>
      </c>
      <c r="F85" s="12" t="str">
        <f>IF(C85="","",'Info PSPeurs'!E85)</f>
        <v/>
      </c>
      <c r="G85" s="12" t="str">
        <f>IF(C85="","",'Info PSPeurs'!H85)</f>
        <v/>
      </c>
      <c r="H85" s="12" t="str">
        <f t="shared" si="4"/>
        <v/>
      </c>
      <c r="I85" s="138" t="str">
        <f>IF(G85="","",IF(G85&lt;18,Description!$B$31,IF(G85&gt;Description!$E$32,Description!$B$33,Description!$B$32)))</f>
        <v/>
      </c>
      <c r="J85" s="124"/>
      <c r="K85" s="119"/>
      <c r="L85" s="125"/>
      <c r="M85" s="119"/>
      <c r="N85" s="125"/>
      <c r="O85" s="119"/>
      <c r="P85" s="125"/>
      <c r="Q85" s="126"/>
      <c r="R85" s="127"/>
      <c r="S85" s="125"/>
      <c r="T85" s="126"/>
      <c r="U85" s="127"/>
      <c r="V85" s="125"/>
      <c r="W85" s="126"/>
      <c r="X85" s="127"/>
      <c r="Y85" s="125"/>
      <c r="Z85" s="126"/>
      <c r="AA85" s="127"/>
      <c r="AB85" s="125"/>
      <c r="AC85" s="128"/>
      <c r="AD85" s="125"/>
      <c r="AE85" s="128"/>
    </row>
    <row r="86" spans="1:31" x14ac:dyDescent="0.25">
      <c r="A86" s="69">
        <v>77</v>
      </c>
      <c r="B86" s="136" t="str">
        <f t="shared" si="5"/>
        <v/>
      </c>
      <c r="C86" s="12" t="str">
        <f>IF('Info PSPeurs'!B86="","",'Info PSPeurs'!B86)</f>
        <v/>
      </c>
      <c r="D86" s="12" t="str">
        <f>IF(C86="","",'Info PSPeurs'!C86)</f>
        <v/>
      </c>
      <c r="E86" s="12" t="str">
        <f>IF(C86="","",'Info PSPeurs'!D86)</f>
        <v/>
      </c>
      <c r="F86" s="12" t="str">
        <f>IF(C86="","",'Info PSPeurs'!E86)</f>
        <v/>
      </c>
      <c r="G86" s="12" t="str">
        <f>IF(C86="","",'Info PSPeurs'!H86)</f>
        <v/>
      </c>
      <c r="H86" s="12" t="str">
        <f t="shared" si="4"/>
        <v/>
      </c>
      <c r="I86" s="138" t="str">
        <f>IF(G86="","",IF(G86&lt;18,Description!$B$31,IF(G86&gt;Description!$E$32,Description!$B$33,Description!$B$32)))</f>
        <v/>
      </c>
      <c r="J86" s="124"/>
      <c r="K86" s="119"/>
      <c r="L86" s="125"/>
      <c r="M86" s="119"/>
      <c r="N86" s="125"/>
      <c r="O86" s="119"/>
      <c r="P86" s="125"/>
      <c r="Q86" s="126"/>
      <c r="R86" s="127"/>
      <c r="S86" s="125"/>
      <c r="T86" s="126"/>
      <c r="U86" s="127"/>
      <c r="V86" s="125"/>
      <c r="W86" s="126"/>
      <c r="X86" s="127"/>
      <c r="Y86" s="125"/>
      <c r="Z86" s="126"/>
      <c r="AA86" s="127"/>
      <c r="AB86" s="125"/>
      <c r="AC86" s="128"/>
      <c r="AD86" s="125"/>
      <c r="AE86" s="128"/>
    </row>
    <row r="87" spans="1:31" x14ac:dyDescent="0.25">
      <c r="A87" s="69">
        <v>78</v>
      </c>
      <c r="B87" s="136" t="str">
        <f t="shared" si="5"/>
        <v/>
      </c>
      <c r="C87" s="12" t="str">
        <f>IF('Info PSPeurs'!B87="","",'Info PSPeurs'!B87)</f>
        <v/>
      </c>
      <c r="D87" s="12" t="str">
        <f>IF(C87="","",'Info PSPeurs'!C87)</f>
        <v/>
      </c>
      <c r="E87" s="12" t="str">
        <f>IF(C87="","",'Info PSPeurs'!D87)</f>
        <v/>
      </c>
      <c r="F87" s="12" t="str">
        <f>IF(C87="","",'Info PSPeurs'!E87)</f>
        <v/>
      </c>
      <c r="G87" s="12" t="str">
        <f>IF(C87="","",'Info PSPeurs'!H87)</f>
        <v/>
      </c>
      <c r="H87" s="12" t="str">
        <f t="shared" si="4"/>
        <v/>
      </c>
      <c r="I87" s="138" t="str">
        <f>IF(G87="","",IF(G87&lt;18,Description!$B$31,IF(G87&gt;Description!$E$32,Description!$B$33,Description!$B$32)))</f>
        <v/>
      </c>
      <c r="J87" s="124"/>
      <c r="K87" s="119"/>
      <c r="L87" s="125"/>
      <c r="M87" s="119"/>
      <c r="N87" s="125"/>
      <c r="O87" s="119"/>
      <c r="P87" s="125"/>
      <c r="Q87" s="126"/>
      <c r="R87" s="127"/>
      <c r="S87" s="125"/>
      <c r="T87" s="126"/>
      <c r="U87" s="127"/>
      <c r="V87" s="125"/>
      <c r="W87" s="126"/>
      <c r="X87" s="127"/>
      <c r="Y87" s="125"/>
      <c r="Z87" s="126"/>
      <c r="AA87" s="127"/>
      <c r="AB87" s="125"/>
      <c r="AC87" s="128"/>
      <c r="AD87" s="125"/>
      <c r="AE87" s="128"/>
    </row>
    <row r="88" spans="1:31" x14ac:dyDescent="0.25">
      <c r="A88" s="69">
        <v>79</v>
      </c>
      <c r="B88" s="136" t="str">
        <f t="shared" si="5"/>
        <v/>
      </c>
      <c r="C88" s="12" t="str">
        <f>IF('Info PSPeurs'!B88="","",'Info PSPeurs'!B88)</f>
        <v/>
      </c>
      <c r="D88" s="12" t="str">
        <f>IF(C88="","",'Info PSPeurs'!C88)</f>
        <v/>
      </c>
      <c r="E88" s="12" t="str">
        <f>IF(C88="","",'Info PSPeurs'!D88)</f>
        <v/>
      </c>
      <c r="F88" s="12" t="str">
        <f>IF(C88="","",'Info PSPeurs'!E88)</f>
        <v/>
      </c>
      <c r="G88" s="12" t="str">
        <f>IF(C88="","",'Info PSPeurs'!H88)</f>
        <v/>
      </c>
      <c r="H88" s="12" t="str">
        <f t="shared" si="4"/>
        <v/>
      </c>
      <c r="I88" s="138" t="str">
        <f>IF(G88="","",IF(G88&lt;18,Description!$B$31,IF(G88&gt;Description!$E$32,Description!$B$33,Description!$B$32)))</f>
        <v/>
      </c>
      <c r="J88" s="124"/>
      <c r="K88" s="119"/>
      <c r="L88" s="125"/>
      <c r="M88" s="119"/>
      <c r="N88" s="125"/>
      <c r="O88" s="119"/>
      <c r="P88" s="125"/>
      <c r="Q88" s="126"/>
      <c r="R88" s="127"/>
      <c r="S88" s="125"/>
      <c r="T88" s="126"/>
      <c r="U88" s="127"/>
      <c r="V88" s="125"/>
      <c r="W88" s="126"/>
      <c r="X88" s="127"/>
      <c r="Y88" s="125"/>
      <c r="Z88" s="126"/>
      <c r="AA88" s="127"/>
      <c r="AB88" s="125"/>
      <c r="AC88" s="128"/>
      <c r="AD88" s="125"/>
      <c r="AE88" s="128"/>
    </row>
    <row r="89" spans="1:31" x14ac:dyDescent="0.25">
      <c r="A89" s="69">
        <v>80</v>
      </c>
      <c r="B89" s="136" t="str">
        <f t="shared" si="5"/>
        <v/>
      </c>
      <c r="C89" s="12" t="str">
        <f>IF('Info PSPeurs'!B89="","",'Info PSPeurs'!B89)</f>
        <v/>
      </c>
      <c r="D89" s="12" t="str">
        <f>IF(C89="","",'Info PSPeurs'!C89)</f>
        <v/>
      </c>
      <c r="E89" s="12" t="str">
        <f>IF(C89="","",'Info PSPeurs'!D89)</f>
        <v/>
      </c>
      <c r="F89" s="12" t="str">
        <f>IF(C89="","",'Info PSPeurs'!E89)</f>
        <v/>
      </c>
      <c r="G89" s="12" t="str">
        <f>IF(C89="","",'Info PSPeurs'!H89)</f>
        <v/>
      </c>
      <c r="H89" s="12" t="str">
        <f t="shared" si="4"/>
        <v/>
      </c>
      <c r="I89" s="138" t="str">
        <f>IF(G89="","",IF(G89&lt;18,Description!$B$31,IF(G89&gt;Description!$E$32,Description!$B$33,Description!$B$32)))</f>
        <v/>
      </c>
      <c r="J89" s="124"/>
      <c r="K89" s="119"/>
      <c r="L89" s="125"/>
      <c r="M89" s="119"/>
      <c r="N89" s="125"/>
      <c r="O89" s="119"/>
      <c r="P89" s="125"/>
      <c r="Q89" s="126"/>
      <c r="R89" s="127"/>
      <c r="S89" s="125"/>
      <c r="T89" s="126"/>
      <c r="U89" s="127"/>
      <c r="V89" s="125"/>
      <c r="W89" s="126"/>
      <c r="X89" s="127"/>
      <c r="Y89" s="125"/>
      <c r="Z89" s="126"/>
      <c r="AA89" s="127"/>
      <c r="AB89" s="125"/>
      <c r="AC89" s="128"/>
      <c r="AD89" s="125"/>
      <c r="AE89" s="128"/>
    </row>
    <row r="90" spans="1:31" x14ac:dyDescent="0.25">
      <c r="A90" s="69">
        <v>81</v>
      </c>
      <c r="B90" s="136" t="str">
        <f t="shared" si="5"/>
        <v/>
      </c>
      <c r="C90" s="12" t="str">
        <f>IF('Info PSPeurs'!B90="","",'Info PSPeurs'!B90)</f>
        <v/>
      </c>
      <c r="D90" s="12" t="str">
        <f>IF(C90="","",'Info PSPeurs'!C90)</f>
        <v/>
      </c>
      <c r="E90" s="12" t="str">
        <f>IF(C90="","",'Info PSPeurs'!D90)</f>
        <v/>
      </c>
      <c r="F90" s="12" t="str">
        <f>IF(C90="","",'Info PSPeurs'!E90)</f>
        <v/>
      </c>
      <c r="G90" s="12" t="str">
        <f>IF(C90="","",'Info PSPeurs'!H90)</f>
        <v/>
      </c>
      <c r="H90" s="12" t="str">
        <f t="shared" si="4"/>
        <v/>
      </c>
      <c r="I90" s="138" t="str">
        <f>IF(G90="","",IF(G90&lt;18,Description!$B$31,IF(G90&gt;Description!$E$32,Description!$B$33,Description!$B$32)))</f>
        <v/>
      </c>
      <c r="J90" s="124"/>
      <c r="K90" s="119"/>
      <c r="L90" s="125"/>
      <c r="M90" s="119"/>
      <c r="N90" s="125"/>
      <c r="O90" s="119"/>
      <c r="P90" s="125"/>
      <c r="Q90" s="126"/>
      <c r="R90" s="127"/>
      <c r="S90" s="125"/>
      <c r="T90" s="126"/>
      <c r="U90" s="127"/>
      <c r="V90" s="125"/>
      <c r="W90" s="126"/>
      <c r="X90" s="127"/>
      <c r="Y90" s="125"/>
      <c r="Z90" s="126"/>
      <c r="AA90" s="127"/>
      <c r="AB90" s="125"/>
      <c r="AC90" s="128"/>
      <c r="AD90" s="125"/>
      <c r="AE90" s="128"/>
    </row>
    <row r="91" spans="1:31" x14ac:dyDescent="0.25">
      <c r="A91" s="69">
        <v>82</v>
      </c>
      <c r="B91" s="136" t="str">
        <f t="shared" si="5"/>
        <v/>
      </c>
      <c r="C91" s="12" t="str">
        <f>IF('Info PSPeurs'!B91="","",'Info PSPeurs'!B91)</f>
        <v/>
      </c>
      <c r="D91" s="12" t="str">
        <f>IF(C91="","",'Info PSPeurs'!C91)</f>
        <v/>
      </c>
      <c r="E91" s="12" t="str">
        <f>IF(C91="","",'Info PSPeurs'!D91)</f>
        <v/>
      </c>
      <c r="F91" s="12" t="str">
        <f>IF(C91="","",'Info PSPeurs'!E91)</f>
        <v/>
      </c>
      <c r="G91" s="12" t="str">
        <f>IF(C91="","",'Info PSPeurs'!H91)</f>
        <v/>
      </c>
      <c r="H91" s="12" t="str">
        <f t="shared" si="4"/>
        <v/>
      </c>
      <c r="I91" s="138" t="str">
        <f>IF(G91="","",IF(G91&lt;18,Description!$B$31,IF(G91&gt;Description!$E$32,Description!$B$33,Description!$B$32)))</f>
        <v/>
      </c>
      <c r="J91" s="124"/>
      <c r="K91" s="119"/>
      <c r="L91" s="125"/>
      <c r="M91" s="119"/>
      <c r="N91" s="125"/>
      <c r="O91" s="119"/>
      <c r="P91" s="125"/>
      <c r="Q91" s="126"/>
      <c r="R91" s="127"/>
      <c r="S91" s="125"/>
      <c r="T91" s="126"/>
      <c r="U91" s="127"/>
      <c r="V91" s="125"/>
      <c r="W91" s="126"/>
      <c r="X91" s="127"/>
      <c r="Y91" s="125"/>
      <c r="Z91" s="126"/>
      <c r="AA91" s="127"/>
      <c r="AB91" s="125"/>
      <c r="AC91" s="128"/>
      <c r="AD91" s="125"/>
      <c r="AE91" s="128"/>
    </row>
    <row r="92" spans="1:31" x14ac:dyDescent="0.25">
      <c r="A92" s="69">
        <v>83</v>
      </c>
      <c r="B92" s="136" t="str">
        <f t="shared" si="5"/>
        <v/>
      </c>
      <c r="C92" s="12" t="str">
        <f>IF('Info PSPeurs'!B92="","",'Info PSPeurs'!B92)</f>
        <v/>
      </c>
      <c r="D92" s="12" t="str">
        <f>IF(C92="","",'Info PSPeurs'!C92)</f>
        <v/>
      </c>
      <c r="E92" s="12" t="str">
        <f>IF(C92="","",'Info PSPeurs'!D92)</f>
        <v/>
      </c>
      <c r="F92" s="12" t="str">
        <f>IF(C92="","",'Info PSPeurs'!E92)</f>
        <v/>
      </c>
      <c r="G92" s="12" t="str">
        <f>IF(C92="","",'Info PSPeurs'!H92)</f>
        <v/>
      </c>
      <c r="H92" s="12" t="str">
        <f t="shared" si="4"/>
        <v/>
      </c>
      <c r="I92" s="138" t="str">
        <f>IF(G92="","",IF(G92&lt;18,Description!$B$31,IF(G92&gt;Description!$E$32,Description!$B$33,Description!$B$32)))</f>
        <v/>
      </c>
      <c r="J92" s="124"/>
      <c r="K92" s="119"/>
      <c r="L92" s="125"/>
      <c r="M92" s="119"/>
      <c r="N92" s="125"/>
      <c r="O92" s="119"/>
      <c r="P92" s="125"/>
      <c r="Q92" s="126"/>
      <c r="R92" s="127"/>
      <c r="S92" s="125"/>
      <c r="T92" s="126"/>
      <c r="U92" s="127"/>
      <c r="V92" s="125"/>
      <c r="W92" s="126"/>
      <c r="X92" s="127"/>
      <c r="Y92" s="125"/>
      <c r="Z92" s="126"/>
      <c r="AA92" s="127"/>
      <c r="AB92" s="125"/>
      <c r="AC92" s="128"/>
      <c r="AD92" s="125"/>
      <c r="AE92" s="128"/>
    </row>
    <row r="93" spans="1:31" x14ac:dyDescent="0.25">
      <c r="A93" s="69">
        <v>84</v>
      </c>
      <c r="B93" s="136" t="str">
        <f t="shared" si="5"/>
        <v/>
      </c>
      <c r="C93" s="12" t="str">
        <f>IF('Info PSPeurs'!B93="","",'Info PSPeurs'!B93)</f>
        <v/>
      </c>
      <c r="D93" s="12" t="str">
        <f>IF(C93="","",'Info PSPeurs'!C93)</f>
        <v/>
      </c>
      <c r="E93" s="12" t="str">
        <f>IF(C93="","",'Info PSPeurs'!D93)</f>
        <v/>
      </c>
      <c r="F93" s="12" t="str">
        <f>IF(C93="","",'Info PSPeurs'!E93)</f>
        <v/>
      </c>
      <c r="G93" s="12" t="str">
        <f>IF(C93="","",'Info PSPeurs'!H93)</f>
        <v/>
      </c>
      <c r="H93" s="12" t="str">
        <f t="shared" si="4"/>
        <v/>
      </c>
      <c r="I93" s="138" t="str">
        <f>IF(G93="","",IF(G93&lt;18,Description!$B$31,IF(G93&gt;Description!$E$32,Description!$B$33,Description!$B$32)))</f>
        <v/>
      </c>
      <c r="J93" s="124"/>
      <c r="K93" s="119"/>
      <c r="L93" s="125"/>
      <c r="M93" s="119"/>
      <c r="N93" s="125"/>
      <c r="O93" s="119"/>
      <c r="P93" s="125"/>
      <c r="Q93" s="126"/>
      <c r="R93" s="127"/>
      <c r="S93" s="125"/>
      <c r="T93" s="126"/>
      <c r="U93" s="127"/>
      <c r="V93" s="125"/>
      <c r="W93" s="126"/>
      <c r="X93" s="127"/>
      <c r="Y93" s="125"/>
      <c r="Z93" s="126"/>
      <c r="AA93" s="127"/>
      <c r="AB93" s="125"/>
      <c r="AC93" s="128"/>
      <c r="AD93" s="125"/>
      <c r="AE93" s="128"/>
    </row>
    <row r="94" spans="1:31" x14ac:dyDescent="0.25">
      <c r="A94" s="69">
        <v>85</v>
      </c>
      <c r="B94" s="136" t="str">
        <f t="shared" si="5"/>
        <v/>
      </c>
      <c r="C94" s="12" t="str">
        <f>IF('Info PSPeurs'!B94="","",'Info PSPeurs'!B94)</f>
        <v/>
      </c>
      <c r="D94" s="12" t="str">
        <f>IF(C94="","",'Info PSPeurs'!C94)</f>
        <v/>
      </c>
      <c r="E94" s="12" t="str">
        <f>IF(C94="","",'Info PSPeurs'!D94)</f>
        <v/>
      </c>
      <c r="F94" s="12" t="str">
        <f>IF(C94="","",'Info PSPeurs'!E94)</f>
        <v/>
      </c>
      <c r="G94" s="12" t="str">
        <f>IF(C94="","",'Info PSPeurs'!H94)</f>
        <v/>
      </c>
      <c r="H94" s="12" t="str">
        <f t="shared" si="4"/>
        <v/>
      </c>
      <c r="I94" s="138" t="str">
        <f>IF(G94="","",IF(G94&lt;18,Description!$B$31,IF(G94&gt;Description!$E$32,Description!$B$33,Description!$B$32)))</f>
        <v/>
      </c>
      <c r="J94" s="124"/>
      <c r="K94" s="119"/>
      <c r="L94" s="125"/>
      <c r="M94" s="119"/>
      <c r="N94" s="125"/>
      <c r="O94" s="119"/>
      <c r="P94" s="125"/>
      <c r="Q94" s="126"/>
      <c r="R94" s="127"/>
      <c r="S94" s="125"/>
      <c r="T94" s="126"/>
      <c r="U94" s="127"/>
      <c r="V94" s="125"/>
      <c r="W94" s="126"/>
      <c r="X94" s="127"/>
      <c r="Y94" s="125"/>
      <c r="Z94" s="126"/>
      <c r="AA94" s="127"/>
      <c r="AB94" s="125"/>
      <c r="AC94" s="128"/>
      <c r="AD94" s="125"/>
      <c r="AE94" s="128"/>
    </row>
    <row r="95" spans="1:31" x14ac:dyDescent="0.25">
      <c r="A95" s="69">
        <v>86</v>
      </c>
      <c r="B95" s="136" t="str">
        <f t="shared" si="5"/>
        <v/>
      </c>
      <c r="C95" s="12" t="str">
        <f>IF('Info PSPeurs'!B95="","",'Info PSPeurs'!B95)</f>
        <v/>
      </c>
      <c r="D95" s="12" t="str">
        <f>IF(C95="","",'Info PSPeurs'!C95)</f>
        <v/>
      </c>
      <c r="E95" s="12" t="str">
        <f>IF(C95="","",'Info PSPeurs'!D95)</f>
        <v/>
      </c>
      <c r="F95" s="12" t="str">
        <f>IF(C95="","",'Info PSPeurs'!E95)</f>
        <v/>
      </c>
      <c r="G95" s="12" t="str">
        <f>IF(C95="","",'Info PSPeurs'!H95)</f>
        <v/>
      </c>
      <c r="H95" s="12" t="str">
        <f t="shared" si="4"/>
        <v/>
      </c>
      <c r="I95" s="138" t="str">
        <f>IF(G95="","",IF(G95&lt;18,Description!$B$31,IF(G95&gt;Description!$E$32,Description!$B$33,Description!$B$32)))</f>
        <v/>
      </c>
      <c r="J95" s="124"/>
      <c r="K95" s="119"/>
      <c r="L95" s="125"/>
      <c r="M95" s="119"/>
      <c r="N95" s="125"/>
      <c r="O95" s="119"/>
      <c r="P95" s="125"/>
      <c r="Q95" s="126"/>
      <c r="R95" s="127"/>
      <c r="S95" s="125"/>
      <c r="T95" s="126"/>
      <c r="U95" s="127"/>
      <c r="V95" s="125"/>
      <c r="W95" s="126"/>
      <c r="X95" s="127"/>
      <c r="Y95" s="125"/>
      <c r="Z95" s="126"/>
      <c r="AA95" s="127"/>
      <c r="AB95" s="125"/>
      <c r="AC95" s="128"/>
      <c r="AD95" s="125"/>
      <c r="AE95" s="128"/>
    </row>
    <row r="96" spans="1:31" x14ac:dyDescent="0.25">
      <c r="A96" s="69">
        <v>87</v>
      </c>
      <c r="B96" s="136" t="str">
        <f t="shared" si="5"/>
        <v/>
      </c>
      <c r="C96" s="12" t="str">
        <f>IF('Info PSPeurs'!B96="","",'Info PSPeurs'!B96)</f>
        <v/>
      </c>
      <c r="D96" s="12" t="str">
        <f>IF(C96="","",'Info PSPeurs'!C96)</f>
        <v/>
      </c>
      <c r="E96" s="12" t="str">
        <f>IF(C96="","",'Info PSPeurs'!D96)</f>
        <v/>
      </c>
      <c r="F96" s="12" t="str">
        <f>IF(C96="","",'Info PSPeurs'!E96)</f>
        <v/>
      </c>
      <c r="G96" s="12" t="str">
        <f>IF(C96="","",'Info PSPeurs'!H96)</f>
        <v/>
      </c>
      <c r="H96" s="12" t="str">
        <f t="shared" si="4"/>
        <v/>
      </c>
      <c r="I96" s="138" t="str">
        <f>IF(G96="","",IF(G96&lt;18,Description!$B$31,IF(G96&gt;Description!$E$32,Description!$B$33,Description!$B$32)))</f>
        <v/>
      </c>
      <c r="J96" s="124"/>
      <c r="K96" s="119"/>
      <c r="L96" s="125"/>
      <c r="M96" s="119"/>
      <c r="N96" s="125"/>
      <c r="O96" s="119"/>
      <c r="P96" s="125"/>
      <c r="Q96" s="126"/>
      <c r="R96" s="127"/>
      <c r="S96" s="125"/>
      <c r="T96" s="126"/>
      <c r="U96" s="127"/>
      <c r="V96" s="125"/>
      <c r="W96" s="126"/>
      <c r="X96" s="127"/>
      <c r="Y96" s="125"/>
      <c r="Z96" s="126"/>
      <c r="AA96" s="127"/>
      <c r="AB96" s="125"/>
      <c r="AC96" s="128"/>
      <c r="AD96" s="125"/>
      <c r="AE96" s="128"/>
    </row>
    <row r="97" spans="1:31" x14ac:dyDescent="0.25">
      <c r="A97" s="69">
        <v>88</v>
      </c>
      <c r="B97" s="136" t="str">
        <f t="shared" si="5"/>
        <v/>
      </c>
      <c r="C97" s="12" t="str">
        <f>IF('Info PSPeurs'!B97="","",'Info PSPeurs'!B97)</f>
        <v/>
      </c>
      <c r="D97" s="12" t="str">
        <f>IF(C97="","",'Info PSPeurs'!C97)</f>
        <v/>
      </c>
      <c r="E97" s="12" t="str">
        <f>IF(C97="","",'Info PSPeurs'!D97)</f>
        <v/>
      </c>
      <c r="F97" s="12" t="str">
        <f>IF(C97="","",'Info PSPeurs'!E97)</f>
        <v/>
      </c>
      <c r="G97" s="12" t="str">
        <f>IF(C97="","",'Info PSPeurs'!H97)</f>
        <v/>
      </c>
      <c r="H97" s="12" t="str">
        <f t="shared" si="4"/>
        <v/>
      </c>
      <c r="I97" s="138" t="str">
        <f>IF(G97="","",IF(G97&lt;18,Description!$B$31,IF(G97&gt;Description!$E$32,Description!$B$33,Description!$B$32)))</f>
        <v/>
      </c>
      <c r="J97" s="124"/>
      <c r="K97" s="119"/>
      <c r="L97" s="125"/>
      <c r="M97" s="119"/>
      <c r="N97" s="125"/>
      <c r="O97" s="119"/>
      <c r="P97" s="125"/>
      <c r="Q97" s="126"/>
      <c r="R97" s="127"/>
      <c r="S97" s="125"/>
      <c r="T97" s="126"/>
      <c r="U97" s="127"/>
      <c r="V97" s="125"/>
      <c r="W97" s="126"/>
      <c r="X97" s="127"/>
      <c r="Y97" s="125"/>
      <c r="Z97" s="126"/>
      <c r="AA97" s="127"/>
      <c r="AB97" s="125"/>
      <c r="AC97" s="128"/>
      <c r="AD97" s="125"/>
      <c r="AE97" s="128"/>
    </row>
    <row r="98" spans="1:31" x14ac:dyDescent="0.25">
      <c r="A98" s="69">
        <v>89</v>
      </c>
      <c r="B98" s="136" t="str">
        <f t="shared" si="5"/>
        <v/>
      </c>
      <c r="C98" s="12" t="str">
        <f>IF('Info PSPeurs'!B98="","",'Info PSPeurs'!B98)</f>
        <v/>
      </c>
      <c r="D98" s="12" t="str">
        <f>IF(C98="","",'Info PSPeurs'!C98)</f>
        <v/>
      </c>
      <c r="E98" s="12" t="str">
        <f>IF(C98="","",'Info PSPeurs'!D98)</f>
        <v/>
      </c>
      <c r="F98" s="12" t="str">
        <f>IF(C98="","",'Info PSPeurs'!E98)</f>
        <v/>
      </c>
      <c r="G98" s="12" t="str">
        <f>IF(C98="","",'Info PSPeurs'!H98)</f>
        <v/>
      </c>
      <c r="H98" s="12" t="str">
        <f t="shared" si="4"/>
        <v/>
      </c>
      <c r="I98" s="138" t="str">
        <f>IF(G98="","",IF(G98&lt;18,Description!$B$31,IF(G98&gt;Description!$E$32,Description!$B$33,Description!$B$32)))</f>
        <v/>
      </c>
      <c r="J98" s="124"/>
      <c r="K98" s="119"/>
      <c r="L98" s="125"/>
      <c r="M98" s="119"/>
      <c r="N98" s="125"/>
      <c r="O98" s="119"/>
      <c r="P98" s="125"/>
      <c r="Q98" s="126"/>
      <c r="R98" s="127"/>
      <c r="S98" s="125"/>
      <c r="T98" s="126"/>
      <c r="U98" s="127"/>
      <c r="V98" s="125"/>
      <c r="W98" s="126"/>
      <c r="X98" s="127"/>
      <c r="Y98" s="125"/>
      <c r="Z98" s="126"/>
      <c r="AA98" s="127"/>
      <c r="AB98" s="125"/>
      <c r="AC98" s="128"/>
      <c r="AD98" s="125"/>
      <c r="AE98" s="128"/>
    </row>
    <row r="99" spans="1:31" x14ac:dyDescent="0.25">
      <c r="A99" s="69">
        <v>90</v>
      </c>
      <c r="B99" s="136" t="str">
        <f t="shared" si="5"/>
        <v/>
      </c>
      <c r="C99" s="12" t="str">
        <f>IF('Info PSPeurs'!B99="","",'Info PSPeurs'!B99)</f>
        <v/>
      </c>
      <c r="D99" s="12" t="str">
        <f>IF(C99="","",'Info PSPeurs'!C99)</f>
        <v/>
      </c>
      <c r="E99" s="12" t="str">
        <f>IF(C99="","",'Info PSPeurs'!D99)</f>
        <v/>
      </c>
      <c r="F99" s="12" t="str">
        <f>IF(C99="","",'Info PSPeurs'!E99)</f>
        <v/>
      </c>
      <c r="G99" s="12" t="str">
        <f>IF(C99="","",'Info PSPeurs'!H99)</f>
        <v/>
      </c>
      <c r="H99" s="12" t="str">
        <f t="shared" si="4"/>
        <v/>
      </c>
      <c r="I99" s="138" t="str">
        <f>IF(G99="","",IF(G99&lt;18,Description!$B$31,IF(G99&gt;Description!$E$32,Description!$B$33,Description!$B$32)))</f>
        <v/>
      </c>
      <c r="J99" s="124"/>
      <c r="K99" s="119"/>
      <c r="L99" s="125"/>
      <c r="M99" s="119"/>
      <c r="N99" s="125"/>
      <c r="O99" s="119"/>
      <c r="P99" s="125"/>
      <c r="Q99" s="126"/>
      <c r="R99" s="127"/>
      <c r="S99" s="125"/>
      <c r="T99" s="126"/>
      <c r="U99" s="127"/>
      <c r="V99" s="125"/>
      <c r="W99" s="126"/>
      <c r="X99" s="127"/>
      <c r="Y99" s="125"/>
      <c r="Z99" s="126"/>
      <c r="AA99" s="127"/>
      <c r="AB99" s="125"/>
      <c r="AC99" s="128"/>
      <c r="AD99" s="125"/>
      <c r="AE99" s="128"/>
    </row>
    <row r="100" spans="1:31" x14ac:dyDescent="0.25">
      <c r="A100" s="69">
        <v>91</v>
      </c>
      <c r="B100" s="136" t="str">
        <f t="shared" si="5"/>
        <v/>
      </c>
      <c r="C100" s="12" t="str">
        <f>IF('Info PSPeurs'!B100="","",'Info PSPeurs'!B100)</f>
        <v/>
      </c>
      <c r="D100" s="12" t="str">
        <f>IF(C100="","",'Info PSPeurs'!C100)</f>
        <v/>
      </c>
      <c r="E100" s="12" t="str">
        <f>IF(C100="","",'Info PSPeurs'!D100)</f>
        <v/>
      </c>
      <c r="F100" s="12" t="str">
        <f>IF(C100="","",'Info PSPeurs'!E100)</f>
        <v/>
      </c>
      <c r="G100" s="12" t="str">
        <f>IF(C100="","",'Info PSPeurs'!H100)</f>
        <v/>
      </c>
      <c r="H100" s="12" t="str">
        <f t="shared" si="4"/>
        <v/>
      </c>
      <c r="I100" s="138" t="str">
        <f>IF(G100="","",IF(G100&lt;18,Description!$B$31,IF(G100&gt;Description!$E$32,Description!$B$33,Description!$B$32)))</f>
        <v/>
      </c>
      <c r="J100" s="124"/>
      <c r="K100" s="119"/>
      <c r="L100" s="125"/>
      <c r="M100" s="119"/>
      <c r="N100" s="125"/>
      <c r="O100" s="119"/>
      <c r="P100" s="125"/>
      <c r="Q100" s="126"/>
      <c r="R100" s="127"/>
      <c r="S100" s="125"/>
      <c r="T100" s="126"/>
      <c r="U100" s="127"/>
      <c r="V100" s="125"/>
      <c r="W100" s="126"/>
      <c r="X100" s="127"/>
      <c r="Y100" s="125"/>
      <c r="Z100" s="126"/>
      <c r="AA100" s="127"/>
      <c r="AB100" s="125"/>
      <c r="AC100" s="128"/>
      <c r="AD100" s="125"/>
      <c r="AE100" s="128"/>
    </row>
    <row r="101" spans="1:31" x14ac:dyDescent="0.25">
      <c r="A101" s="69">
        <v>92</v>
      </c>
      <c r="B101" s="136" t="str">
        <f t="shared" si="5"/>
        <v/>
      </c>
      <c r="C101" s="12" t="str">
        <f>IF('Info PSPeurs'!B101="","",'Info PSPeurs'!B101)</f>
        <v/>
      </c>
      <c r="D101" s="12" t="str">
        <f>IF(C101="","",'Info PSPeurs'!C101)</f>
        <v/>
      </c>
      <c r="E101" s="12" t="str">
        <f>IF(C101="","",'Info PSPeurs'!D101)</f>
        <v/>
      </c>
      <c r="F101" s="12" t="str">
        <f>IF(C101="","",'Info PSPeurs'!E101)</f>
        <v/>
      </c>
      <c r="G101" s="12" t="str">
        <f>IF(C101="","",'Info PSPeurs'!H101)</f>
        <v/>
      </c>
      <c r="H101" s="12" t="str">
        <f t="shared" si="4"/>
        <v/>
      </c>
      <c r="I101" s="138" t="str">
        <f>IF(G101="","",IF(G101&lt;18,Description!$B$31,IF(G101&gt;Description!$E$32,Description!$B$33,Description!$B$32)))</f>
        <v/>
      </c>
      <c r="J101" s="124"/>
      <c r="K101" s="119"/>
      <c r="L101" s="125"/>
      <c r="M101" s="119"/>
      <c r="N101" s="125"/>
      <c r="O101" s="119"/>
      <c r="P101" s="125"/>
      <c r="Q101" s="126"/>
      <c r="R101" s="127"/>
      <c r="S101" s="125"/>
      <c r="T101" s="126"/>
      <c r="U101" s="127"/>
      <c r="V101" s="125"/>
      <c r="W101" s="126"/>
      <c r="X101" s="127"/>
      <c r="Y101" s="125"/>
      <c r="Z101" s="126"/>
      <c r="AA101" s="127"/>
      <c r="AB101" s="125"/>
      <c r="AC101" s="128"/>
      <c r="AD101" s="125"/>
      <c r="AE101" s="128"/>
    </row>
    <row r="102" spans="1:31" x14ac:dyDescent="0.25">
      <c r="A102" s="69">
        <v>93</v>
      </c>
      <c r="B102" s="136" t="str">
        <f t="shared" si="5"/>
        <v/>
      </c>
      <c r="C102" s="12" t="str">
        <f>IF('Info PSPeurs'!B102="","",'Info PSPeurs'!B102)</f>
        <v/>
      </c>
      <c r="D102" s="12" t="str">
        <f>IF(C102="","",'Info PSPeurs'!C102)</f>
        <v/>
      </c>
      <c r="E102" s="12" t="str">
        <f>IF(C102="","",'Info PSPeurs'!D102)</f>
        <v/>
      </c>
      <c r="F102" s="12" t="str">
        <f>IF(C102="","",'Info PSPeurs'!E102)</f>
        <v/>
      </c>
      <c r="G102" s="12" t="str">
        <f>IF(C102="","",'Info PSPeurs'!H102)</f>
        <v/>
      </c>
      <c r="H102" s="12" t="str">
        <f t="shared" si="4"/>
        <v/>
      </c>
      <c r="I102" s="138" t="str">
        <f>IF(G102="","",IF(G102&lt;18,Description!$B$31,IF(G102&gt;Description!$E$32,Description!$B$33,Description!$B$32)))</f>
        <v/>
      </c>
      <c r="J102" s="124"/>
      <c r="K102" s="119"/>
      <c r="L102" s="125"/>
      <c r="M102" s="119"/>
      <c r="N102" s="125"/>
      <c r="O102" s="119"/>
      <c r="P102" s="125"/>
      <c r="Q102" s="126"/>
      <c r="R102" s="127"/>
      <c r="S102" s="125"/>
      <c r="T102" s="126"/>
      <c r="U102" s="127"/>
      <c r="V102" s="125"/>
      <c r="W102" s="126"/>
      <c r="X102" s="127"/>
      <c r="Y102" s="125"/>
      <c r="Z102" s="126"/>
      <c r="AA102" s="127"/>
      <c r="AB102" s="125"/>
      <c r="AC102" s="128"/>
      <c r="AD102" s="125"/>
      <c r="AE102" s="128"/>
    </row>
    <row r="103" spans="1:31" x14ac:dyDescent="0.25">
      <c r="A103" s="69">
        <v>94</v>
      </c>
      <c r="B103" s="136" t="str">
        <f t="shared" si="5"/>
        <v/>
      </c>
      <c r="C103" s="12" t="str">
        <f>IF('Info PSPeurs'!B103="","",'Info PSPeurs'!B103)</f>
        <v/>
      </c>
      <c r="D103" s="12" t="str">
        <f>IF(C103="","",'Info PSPeurs'!C103)</f>
        <v/>
      </c>
      <c r="E103" s="12" t="str">
        <f>IF(C103="","",'Info PSPeurs'!D103)</f>
        <v/>
      </c>
      <c r="F103" s="12" t="str">
        <f>IF(C103="","",'Info PSPeurs'!E103)</f>
        <v/>
      </c>
      <c r="G103" s="12" t="str">
        <f>IF(C103="","",'Info PSPeurs'!H103)</f>
        <v/>
      </c>
      <c r="H103" s="12" t="str">
        <f t="shared" si="4"/>
        <v/>
      </c>
      <c r="I103" s="138" t="str">
        <f>IF(G103="","",IF(G103&lt;18,Description!$B$31,IF(G103&gt;Description!$E$32,Description!$B$33,Description!$B$32)))</f>
        <v/>
      </c>
      <c r="J103" s="124"/>
      <c r="K103" s="119"/>
      <c r="L103" s="125"/>
      <c r="M103" s="119"/>
      <c r="N103" s="125"/>
      <c r="O103" s="119"/>
      <c r="P103" s="125"/>
      <c r="Q103" s="126"/>
      <c r="R103" s="127"/>
      <c r="S103" s="125"/>
      <c r="T103" s="126"/>
      <c r="U103" s="127"/>
      <c r="V103" s="125"/>
      <c r="W103" s="126"/>
      <c r="X103" s="127"/>
      <c r="Y103" s="125"/>
      <c r="Z103" s="126"/>
      <c r="AA103" s="127"/>
      <c r="AB103" s="125"/>
      <c r="AC103" s="128"/>
      <c r="AD103" s="125"/>
      <c r="AE103" s="128"/>
    </row>
    <row r="104" spans="1:31" x14ac:dyDescent="0.25">
      <c r="A104" s="69">
        <v>95</v>
      </c>
      <c r="B104" s="136" t="str">
        <f t="shared" si="5"/>
        <v/>
      </c>
      <c r="C104" s="12" t="str">
        <f>IF('Info PSPeurs'!B104="","",'Info PSPeurs'!B104)</f>
        <v/>
      </c>
      <c r="D104" s="12" t="str">
        <f>IF(C104="","",'Info PSPeurs'!C104)</f>
        <v/>
      </c>
      <c r="E104" s="12" t="str">
        <f>IF(C104="","",'Info PSPeurs'!D104)</f>
        <v/>
      </c>
      <c r="F104" s="12" t="str">
        <f>IF(C104="","",'Info PSPeurs'!E104)</f>
        <v/>
      </c>
      <c r="G104" s="12" t="str">
        <f>IF(C104="","",'Info PSPeurs'!H104)</f>
        <v/>
      </c>
      <c r="H104" s="12" t="str">
        <f t="shared" si="4"/>
        <v/>
      </c>
      <c r="I104" s="138" t="str">
        <f>IF(G104="","",IF(G104&lt;18,Description!$B$31,IF(G104&gt;Description!$E$32,Description!$B$33,Description!$B$32)))</f>
        <v/>
      </c>
      <c r="J104" s="124"/>
      <c r="K104" s="119"/>
      <c r="L104" s="125"/>
      <c r="M104" s="119"/>
      <c r="N104" s="125"/>
      <c r="O104" s="119"/>
      <c r="P104" s="125"/>
      <c r="Q104" s="126"/>
      <c r="R104" s="127"/>
      <c r="S104" s="125"/>
      <c r="T104" s="126"/>
      <c r="U104" s="127"/>
      <c r="V104" s="125"/>
      <c r="W104" s="126"/>
      <c r="X104" s="127"/>
      <c r="Y104" s="125"/>
      <c r="Z104" s="126"/>
      <c r="AA104" s="127"/>
      <c r="AB104" s="125"/>
      <c r="AC104" s="128"/>
      <c r="AD104" s="125"/>
      <c r="AE104" s="128"/>
    </row>
    <row r="105" spans="1:31" x14ac:dyDescent="0.25">
      <c r="A105" s="69">
        <v>96</v>
      </c>
      <c r="B105" s="136" t="str">
        <f t="shared" si="5"/>
        <v/>
      </c>
      <c r="C105" s="12" t="str">
        <f>IF('Info PSPeurs'!B105="","",'Info PSPeurs'!B105)</f>
        <v/>
      </c>
      <c r="D105" s="12" t="str">
        <f>IF(C105="","",'Info PSPeurs'!C105)</f>
        <v/>
      </c>
      <c r="E105" s="12" t="str">
        <f>IF(C105="","",'Info PSPeurs'!D105)</f>
        <v/>
      </c>
      <c r="F105" s="12" t="str">
        <f>IF(C105="","",'Info PSPeurs'!E105)</f>
        <v/>
      </c>
      <c r="G105" s="12" t="str">
        <f>IF(C105="","",'Info PSPeurs'!H105)</f>
        <v/>
      </c>
      <c r="H105" s="12" t="str">
        <f t="shared" si="4"/>
        <v/>
      </c>
      <c r="I105" s="138" t="str">
        <f>IF(G105="","",IF(G105&lt;18,Description!$B$31,IF(G105&gt;Description!$E$32,Description!$B$33,Description!$B$32)))</f>
        <v/>
      </c>
      <c r="J105" s="124"/>
      <c r="K105" s="119"/>
      <c r="L105" s="125"/>
      <c r="M105" s="119"/>
      <c r="N105" s="125"/>
      <c r="O105" s="119"/>
      <c r="P105" s="125"/>
      <c r="Q105" s="126"/>
      <c r="R105" s="127"/>
      <c r="S105" s="125"/>
      <c r="T105" s="126"/>
      <c r="U105" s="127"/>
      <c r="V105" s="125"/>
      <c r="W105" s="126"/>
      <c r="X105" s="127"/>
      <c r="Y105" s="125"/>
      <c r="Z105" s="126"/>
      <c r="AA105" s="127"/>
      <c r="AB105" s="125"/>
      <c r="AC105" s="128"/>
      <c r="AD105" s="125"/>
      <c r="AE105" s="128"/>
    </row>
    <row r="106" spans="1:31" x14ac:dyDescent="0.25">
      <c r="A106" s="69">
        <v>97</v>
      </c>
      <c r="B106" s="136" t="str">
        <f t="shared" si="5"/>
        <v/>
      </c>
      <c r="C106" s="12" t="str">
        <f>IF('Info PSPeurs'!B106="","",'Info PSPeurs'!B106)</f>
        <v/>
      </c>
      <c r="D106" s="12" t="str">
        <f>IF(C106="","",'Info PSPeurs'!C106)</f>
        <v/>
      </c>
      <c r="E106" s="12" t="str">
        <f>IF(C106="","",'Info PSPeurs'!D106)</f>
        <v/>
      </c>
      <c r="F106" s="12" t="str">
        <f>IF(C106="","",'Info PSPeurs'!E106)</f>
        <v/>
      </c>
      <c r="G106" s="12" t="str">
        <f>IF(C106="","",'Info PSPeurs'!H106)</f>
        <v/>
      </c>
      <c r="H106" s="12" t="str">
        <f t="shared" ref="H106:H109" si="6">IF(G106="","",VLOOKUP(G106,CatAge,2,FALSE))</f>
        <v/>
      </c>
      <c r="I106" s="138" t="str">
        <f>IF(G106="","",IF(G106&lt;18,Description!$B$31,IF(G106&gt;Description!$E$32,Description!$B$33,Description!$B$32)))</f>
        <v/>
      </c>
      <c r="J106" s="124"/>
      <c r="K106" s="119"/>
      <c r="L106" s="125"/>
      <c r="M106" s="119"/>
      <c r="N106" s="125"/>
      <c r="O106" s="119"/>
      <c r="P106" s="125"/>
      <c r="Q106" s="126"/>
      <c r="R106" s="127"/>
      <c r="S106" s="125"/>
      <c r="T106" s="126"/>
      <c r="U106" s="127"/>
      <c r="V106" s="125"/>
      <c r="W106" s="126"/>
      <c r="X106" s="127"/>
      <c r="Y106" s="125"/>
      <c r="Z106" s="126"/>
      <c r="AA106" s="127"/>
      <c r="AB106" s="125"/>
      <c r="AC106" s="128"/>
      <c r="AD106" s="125"/>
      <c r="AE106" s="128"/>
    </row>
    <row r="107" spans="1:31" x14ac:dyDescent="0.25">
      <c r="A107" s="69">
        <v>98</v>
      </c>
      <c r="B107" s="136" t="str">
        <f t="shared" si="5"/>
        <v/>
      </c>
      <c r="C107" s="12" t="str">
        <f>IF('Info PSPeurs'!B107="","",'Info PSPeurs'!B107)</f>
        <v/>
      </c>
      <c r="D107" s="12" t="str">
        <f>IF(C107="","",'Info PSPeurs'!C107)</f>
        <v/>
      </c>
      <c r="E107" s="12" t="str">
        <f>IF(C107="","",'Info PSPeurs'!D107)</f>
        <v/>
      </c>
      <c r="F107" s="12" t="str">
        <f>IF(C107="","",'Info PSPeurs'!E107)</f>
        <v/>
      </c>
      <c r="G107" s="12" t="str">
        <f>IF(C107="","",'Info PSPeurs'!H107)</f>
        <v/>
      </c>
      <c r="H107" s="12" t="str">
        <f t="shared" si="6"/>
        <v/>
      </c>
      <c r="I107" s="138" t="str">
        <f>IF(G107="","",IF(G107&lt;18,Description!$B$31,IF(G107&gt;Description!$E$32,Description!$B$33,Description!$B$32)))</f>
        <v/>
      </c>
      <c r="J107" s="124"/>
      <c r="K107" s="119"/>
      <c r="L107" s="125"/>
      <c r="M107" s="119"/>
      <c r="N107" s="125"/>
      <c r="O107" s="119"/>
      <c r="P107" s="125"/>
      <c r="Q107" s="126"/>
      <c r="R107" s="127"/>
      <c r="S107" s="125"/>
      <c r="T107" s="126"/>
      <c r="U107" s="127"/>
      <c r="V107" s="125"/>
      <c r="W107" s="126"/>
      <c r="X107" s="127"/>
      <c r="Y107" s="125"/>
      <c r="Z107" s="126"/>
      <c r="AA107" s="127"/>
      <c r="AB107" s="125"/>
      <c r="AC107" s="128"/>
      <c r="AD107" s="125"/>
      <c r="AE107" s="128"/>
    </row>
    <row r="108" spans="1:31" x14ac:dyDescent="0.25">
      <c r="A108" s="69">
        <v>99</v>
      </c>
      <c r="B108" s="136" t="str">
        <f t="shared" si="5"/>
        <v/>
      </c>
      <c r="C108" s="12" t="str">
        <f>IF('Info PSPeurs'!B108="","",'Info PSPeurs'!B108)</f>
        <v/>
      </c>
      <c r="D108" s="12" t="str">
        <f>IF(C108="","",'Info PSPeurs'!C108)</f>
        <v/>
      </c>
      <c r="E108" s="12" t="str">
        <f>IF(C108="","",'Info PSPeurs'!D108)</f>
        <v/>
      </c>
      <c r="F108" s="12" t="str">
        <f>IF(C108="","",'Info PSPeurs'!E108)</f>
        <v/>
      </c>
      <c r="G108" s="12" t="str">
        <f>IF(C108="","",'Info PSPeurs'!H108)</f>
        <v/>
      </c>
      <c r="H108" s="12" t="str">
        <f t="shared" si="6"/>
        <v/>
      </c>
      <c r="I108" s="138" t="str">
        <f>IF(G108="","",IF(G108&lt;18,Description!$B$31,IF(G108&gt;Description!$E$32,Description!$B$33,Description!$B$32)))</f>
        <v/>
      </c>
      <c r="J108" s="124"/>
      <c r="K108" s="119"/>
      <c r="L108" s="125"/>
      <c r="M108" s="119"/>
      <c r="N108" s="125"/>
      <c r="O108" s="119"/>
      <c r="P108" s="125"/>
      <c r="Q108" s="126"/>
      <c r="R108" s="127"/>
      <c r="S108" s="125"/>
      <c r="T108" s="126"/>
      <c r="U108" s="127"/>
      <c r="V108" s="125"/>
      <c r="W108" s="126"/>
      <c r="X108" s="127"/>
      <c r="Y108" s="125"/>
      <c r="Z108" s="126"/>
      <c r="AA108" s="127"/>
      <c r="AB108" s="125"/>
      <c r="AC108" s="128"/>
      <c r="AD108" s="125"/>
      <c r="AE108" s="128"/>
    </row>
    <row r="109" spans="1:31" ht="15.75" thickBot="1" x14ac:dyDescent="0.3">
      <c r="A109" s="72">
        <v>100</v>
      </c>
      <c r="B109" s="136" t="str">
        <f t="shared" si="5"/>
        <v/>
      </c>
      <c r="C109" s="73" t="str">
        <f>IF('Info PSPeurs'!B109="","",'Info PSPeurs'!B109)</f>
        <v/>
      </c>
      <c r="D109" s="73" t="str">
        <f>IF(C109="","",'Info PSPeurs'!C109)</f>
        <v/>
      </c>
      <c r="E109" s="73" t="str">
        <f>IF(C109="","",'Info PSPeurs'!D109)</f>
        <v/>
      </c>
      <c r="F109" s="73" t="str">
        <f>IF(C109="","",'Info PSPeurs'!E109)</f>
        <v/>
      </c>
      <c r="G109" s="73" t="str">
        <f>IF(C109="","",'Info PSPeurs'!H109)</f>
        <v/>
      </c>
      <c r="H109" s="73" t="str">
        <f t="shared" si="6"/>
        <v/>
      </c>
      <c r="I109" s="139" t="str">
        <f>IF(G109="","",IF(G109&lt;18,Description!$B$31,IF(G109&gt;Description!$E$32,Description!$B$33,Description!$B$32)))</f>
        <v/>
      </c>
      <c r="J109" s="129"/>
      <c r="K109" s="130"/>
      <c r="L109" s="131"/>
      <c r="M109" s="130"/>
      <c r="N109" s="131"/>
      <c r="O109" s="130"/>
      <c r="P109" s="131"/>
      <c r="Q109" s="132"/>
      <c r="R109" s="133"/>
      <c r="S109" s="131"/>
      <c r="T109" s="132"/>
      <c r="U109" s="133"/>
      <c r="V109" s="131"/>
      <c r="W109" s="132"/>
      <c r="X109" s="133"/>
      <c r="Y109" s="131"/>
      <c r="Z109" s="132"/>
      <c r="AA109" s="133"/>
      <c r="AB109" s="131"/>
      <c r="AC109" s="134"/>
      <c r="AD109" s="131"/>
      <c r="AE109" s="134"/>
    </row>
    <row r="110" spans="1:31" ht="15.75" thickTop="1" x14ac:dyDescent="0.25"/>
  </sheetData>
  <mergeCells count="7">
    <mergeCell ref="O2:P2"/>
    <mergeCell ref="N4:P4"/>
    <mergeCell ref="D6:F6"/>
    <mergeCell ref="C1:M1"/>
    <mergeCell ref="E2:K2"/>
    <mergeCell ref="E4:J4"/>
    <mergeCell ref="O1:T1"/>
  </mergeCells>
  <conditionalFormatting sqref="J10:AE109">
    <cfRule type="cellIs" dxfId="13" priority="1" operator="equal">
      <formula>"x"</formula>
    </cfRule>
    <cfRule type="expression" dxfId="12" priority="2">
      <formula>AND($C10="",$D10="")</formula>
    </cfRule>
  </conditionalFormatting>
  <conditionalFormatting sqref="L10:M109">
    <cfRule type="expression" dxfId="11" priority="11">
      <formula>$L10=""</formula>
    </cfRule>
  </conditionalFormatting>
  <conditionalFormatting sqref="J10:K109">
    <cfRule type="expression" dxfId="10" priority="10">
      <formula>$J10=""</formula>
    </cfRule>
  </conditionalFormatting>
  <conditionalFormatting sqref="N10:O109">
    <cfRule type="expression" dxfId="9" priority="9">
      <formula>$N10=""</formula>
    </cfRule>
  </conditionalFormatting>
  <conditionalFormatting sqref="P10:R109">
    <cfRule type="expression" dxfId="8" priority="8">
      <formula>$P10=""</formula>
    </cfRule>
  </conditionalFormatting>
  <conditionalFormatting sqref="S10:U109">
    <cfRule type="expression" dxfId="7" priority="7">
      <formula>$S10=""</formula>
    </cfRule>
  </conditionalFormatting>
  <conditionalFormatting sqref="V10:X109">
    <cfRule type="expression" dxfId="6" priority="6">
      <formula>$V10=""</formula>
    </cfRule>
  </conditionalFormatting>
  <conditionalFormatting sqref="Y10:AA109">
    <cfRule type="expression" dxfId="5" priority="5">
      <formula>$Y10=""</formula>
    </cfRule>
  </conditionalFormatting>
  <conditionalFormatting sqref="AB10:AC109">
    <cfRule type="expression" dxfId="4" priority="4">
      <formula>$AB10=""</formula>
    </cfRule>
  </conditionalFormatting>
  <conditionalFormatting sqref="AD10:AE109">
    <cfRule type="expression" dxfId="3" priority="3">
      <formula>$AD10=""</formula>
    </cfRule>
  </conditionalFormatting>
  <dataValidations disablePrompts="1" count="1">
    <dataValidation type="list" allowBlank="1" showInputMessage="1" showErrorMessage="1" sqref="E8:E9">
      <formula1>"H,F"</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showRowColHeaders="0" workbookViewId="0">
      <selection activeCell="O5" sqref="O5"/>
    </sheetView>
  </sheetViews>
  <sheetFormatPr baseColWidth="10" defaultRowHeight="15" x14ac:dyDescent="0.25"/>
  <cols>
    <col min="1" max="1" width="5.7109375" style="1" customWidth="1"/>
    <col min="2" max="3" width="20.7109375" style="1" customWidth="1"/>
    <col min="4" max="4" width="11.42578125" style="1"/>
    <col min="5" max="5" width="12.85546875" style="1" customWidth="1"/>
    <col min="6" max="6" width="10" style="1" customWidth="1"/>
    <col min="7" max="7" width="12.7109375" style="1" hidden="1" customWidth="1"/>
    <col min="8" max="11" width="12.7109375" style="1" customWidth="1"/>
    <col min="12" max="13" width="12.7109375" style="1" hidden="1" customWidth="1"/>
    <col min="14" max="15" width="12.7109375" style="1" customWidth="1"/>
    <col min="16" max="16384" width="11.42578125" style="1"/>
  </cols>
  <sheetData>
    <row r="1" spans="1:15" ht="30" customHeight="1" thickTop="1" thickBot="1" x14ac:dyDescent="0.6">
      <c r="B1" s="204" t="str">
        <f>CONCATENATE("Participation des bénévoles Juges / Arbitres du ",'Info PSPeurs'!D2)</f>
        <v xml:space="preserve">Participation des bénévoles Juges / Arbitres du </v>
      </c>
      <c r="C1" s="205"/>
      <c r="D1" s="205"/>
      <c r="E1" s="205"/>
      <c r="F1" s="205"/>
      <c r="G1" s="205"/>
      <c r="H1" s="205"/>
      <c r="I1" s="205"/>
      <c r="J1" s="205"/>
      <c r="K1" s="205"/>
      <c r="L1" s="205"/>
      <c r="M1" s="205"/>
      <c r="N1" s="205"/>
      <c r="O1" s="206"/>
    </row>
    <row r="2" spans="1:15" ht="26.25" customHeight="1" thickTop="1" thickBot="1" x14ac:dyDescent="0.3">
      <c r="C2" s="168" t="s">
        <v>114</v>
      </c>
      <c r="D2" s="220">
        <f>'Info PSPeurs'!D2</f>
        <v>0</v>
      </c>
      <c r="E2" s="221"/>
      <c r="F2" s="221"/>
      <c r="G2" s="221"/>
      <c r="H2" s="222"/>
      <c r="J2" s="168" t="s">
        <v>64</v>
      </c>
      <c r="K2" s="212">
        <f>'Info PSPeurs'!L2</f>
        <v>0</v>
      </c>
      <c r="L2" s="213"/>
      <c r="M2" s="213"/>
      <c r="N2" s="214"/>
    </row>
    <row r="3" spans="1:15" ht="15.75" thickBot="1" x14ac:dyDescent="0.3">
      <c r="C3" s="36"/>
    </row>
    <row r="4" spans="1:15" ht="26.25" customHeight="1" thickBot="1" x14ac:dyDescent="0.3">
      <c r="C4" s="53" t="s">
        <v>115</v>
      </c>
      <c r="D4" s="202">
        <f>'Info PSPeurs'!D4</f>
        <v>0</v>
      </c>
      <c r="E4" s="223"/>
      <c r="F4" s="223"/>
      <c r="G4" s="203"/>
      <c r="I4" s="158" t="s">
        <v>65</v>
      </c>
      <c r="J4" s="209">
        <f>'Info PSPeurs'!K4</f>
        <v>0</v>
      </c>
      <c r="K4" s="210"/>
      <c r="L4" s="210"/>
      <c r="M4" s="210"/>
      <c r="N4" s="211"/>
    </row>
    <row r="5" spans="1:15" ht="15.75" thickBot="1" x14ac:dyDescent="0.3"/>
    <row r="6" spans="1:15" ht="18.75" customHeight="1" thickBot="1" x14ac:dyDescent="0.4">
      <c r="B6" s="36"/>
      <c r="C6" s="36"/>
      <c r="D6" s="36"/>
      <c r="E6" s="36"/>
      <c r="F6" s="36"/>
      <c r="G6" s="36"/>
      <c r="H6" s="36"/>
      <c r="I6" s="140" t="s">
        <v>102</v>
      </c>
      <c r="J6" s="217">
        <v>43905</v>
      </c>
      <c r="K6" s="218"/>
      <c r="L6" s="219"/>
    </row>
    <row r="7" spans="1:15" ht="26.25" customHeight="1" x14ac:dyDescent="0.4">
      <c r="A7" s="81" t="str">
        <f>Description!E1</f>
        <v>Compétition Régionale Normandie de PSP</v>
      </c>
      <c r="B7" s="36"/>
      <c r="C7" s="36"/>
      <c r="D7" s="36"/>
      <c r="E7" s="36"/>
      <c r="F7" s="36"/>
      <c r="G7" s="36"/>
      <c r="H7" s="36"/>
      <c r="I7" s="81" t="str">
        <f>CONCATENATE(" à ",Description!E7)</f>
        <v xml:space="preserve"> à Piscine Boulingrin - Rouen (76)</v>
      </c>
      <c r="J7" s="36"/>
      <c r="K7" s="36"/>
      <c r="L7" s="36"/>
    </row>
    <row r="9" spans="1:15" ht="27" thickBot="1" x14ac:dyDescent="0.45">
      <c r="A9" s="36"/>
      <c r="B9" s="36"/>
      <c r="C9" s="36"/>
      <c r="D9" s="36"/>
      <c r="E9" s="36"/>
      <c r="F9" s="36"/>
      <c r="G9" s="215" t="s">
        <v>105</v>
      </c>
      <c r="H9" s="215"/>
      <c r="I9" s="215"/>
      <c r="J9" s="215"/>
      <c r="K9" s="215"/>
      <c r="L9" s="215"/>
      <c r="M9" s="215"/>
      <c r="N9" s="215"/>
      <c r="O9" s="215"/>
    </row>
    <row r="10" spans="1:15" ht="33" thickTop="1" thickBot="1" x14ac:dyDescent="0.3">
      <c r="A10" s="36"/>
      <c r="B10" s="148" t="s">
        <v>66</v>
      </c>
      <c r="C10" s="149" t="s">
        <v>67</v>
      </c>
      <c r="D10" s="141" t="s">
        <v>106</v>
      </c>
      <c r="E10" s="142" t="s">
        <v>107</v>
      </c>
      <c r="F10" s="143" t="s">
        <v>108</v>
      </c>
      <c r="G10" s="82" t="s">
        <v>90</v>
      </c>
      <c r="H10" s="84" t="s">
        <v>92</v>
      </c>
      <c r="I10" s="86" t="s">
        <v>93</v>
      </c>
      <c r="J10" s="150" t="s">
        <v>94</v>
      </c>
      <c r="K10" s="151" t="s">
        <v>96</v>
      </c>
      <c r="L10" s="94" t="s">
        <v>97</v>
      </c>
      <c r="M10" s="97" t="s">
        <v>98</v>
      </c>
      <c r="N10" s="100" t="s">
        <v>99</v>
      </c>
      <c r="O10" s="102" t="s">
        <v>101</v>
      </c>
    </row>
    <row r="11" spans="1:15" ht="15.75" thickTop="1" x14ac:dyDescent="0.25">
      <c r="A11" s="152" t="s">
        <v>75</v>
      </c>
      <c r="B11" s="153" t="s">
        <v>76</v>
      </c>
      <c r="C11" s="153" t="s">
        <v>77</v>
      </c>
      <c r="D11" s="144" t="s">
        <v>109</v>
      </c>
      <c r="E11" s="34" t="s">
        <v>82</v>
      </c>
      <c r="F11" s="144" t="s">
        <v>112</v>
      </c>
      <c r="G11" s="104" t="s">
        <v>75</v>
      </c>
      <c r="H11" s="106" t="s">
        <v>75</v>
      </c>
      <c r="I11" s="106" t="s">
        <v>75</v>
      </c>
      <c r="J11" s="106"/>
      <c r="K11" s="106" t="s">
        <v>75</v>
      </c>
      <c r="L11" s="106" t="s">
        <v>75</v>
      </c>
      <c r="M11" s="106"/>
      <c r="N11" s="106" t="s">
        <v>75</v>
      </c>
      <c r="O11" s="106"/>
    </row>
    <row r="12" spans="1:15" ht="15.75" thickBot="1" x14ac:dyDescent="0.3">
      <c r="A12" s="154" t="s">
        <v>75</v>
      </c>
      <c r="B12" s="155" t="s">
        <v>78</v>
      </c>
      <c r="C12" s="155" t="s">
        <v>79</v>
      </c>
      <c r="D12" s="145" t="s">
        <v>111</v>
      </c>
      <c r="E12" s="37" t="s">
        <v>85</v>
      </c>
      <c r="F12" s="145" t="s">
        <v>110</v>
      </c>
      <c r="G12" s="111" t="s">
        <v>75</v>
      </c>
      <c r="H12" s="113" t="s">
        <v>75</v>
      </c>
      <c r="I12" s="113" t="s">
        <v>75</v>
      </c>
      <c r="J12" s="113"/>
      <c r="K12" s="113" t="s">
        <v>75</v>
      </c>
      <c r="L12" s="113" t="s">
        <v>75</v>
      </c>
      <c r="M12" s="113"/>
      <c r="N12" s="113" t="s">
        <v>75</v>
      </c>
      <c r="O12" s="113"/>
    </row>
    <row r="13" spans="1:15" ht="15.75" thickTop="1" x14ac:dyDescent="0.25">
      <c r="A13" s="36">
        <v>1</v>
      </c>
      <c r="B13" s="159"/>
      <c r="C13" s="76"/>
      <c r="D13" s="146"/>
      <c r="E13" s="49"/>
      <c r="F13" s="160"/>
      <c r="G13" s="118"/>
      <c r="H13" s="120"/>
      <c r="I13" s="120"/>
      <c r="J13" s="120"/>
      <c r="K13" s="120"/>
      <c r="L13" s="120"/>
      <c r="M13" s="120"/>
      <c r="N13" s="120"/>
      <c r="O13" s="120"/>
    </row>
    <row r="14" spans="1:15" x14ac:dyDescent="0.25">
      <c r="A14" s="36">
        <v>2</v>
      </c>
      <c r="B14" s="156"/>
      <c r="C14" s="157"/>
      <c r="D14" s="147"/>
      <c r="E14" s="38"/>
      <c r="F14" s="161"/>
      <c r="G14" s="124"/>
      <c r="H14" s="125"/>
      <c r="I14" s="125"/>
      <c r="J14" s="125"/>
      <c r="K14" s="125"/>
      <c r="L14" s="125"/>
      <c r="M14" s="125"/>
      <c r="N14" s="125"/>
      <c r="O14" s="125"/>
    </row>
    <row r="15" spans="1:15" x14ac:dyDescent="0.25">
      <c r="A15" s="36">
        <v>3</v>
      </c>
      <c r="B15" s="156"/>
      <c r="C15" s="157"/>
      <c r="D15" s="147"/>
      <c r="E15" s="38"/>
      <c r="F15" s="161"/>
      <c r="G15" s="124"/>
      <c r="H15" s="125"/>
      <c r="I15" s="125"/>
      <c r="J15" s="125"/>
      <c r="K15" s="125"/>
      <c r="L15" s="125"/>
      <c r="M15" s="125"/>
      <c r="N15" s="125"/>
      <c r="O15" s="125"/>
    </row>
    <row r="16" spans="1:15" x14ac:dyDescent="0.25">
      <c r="A16" s="36">
        <v>4</v>
      </c>
      <c r="B16" s="156"/>
      <c r="C16" s="157"/>
      <c r="D16" s="147"/>
      <c r="E16" s="38"/>
      <c r="F16" s="161"/>
      <c r="G16" s="124"/>
      <c r="H16" s="125"/>
      <c r="I16" s="125"/>
      <c r="J16" s="125"/>
      <c r="K16" s="125"/>
      <c r="L16" s="125"/>
      <c r="M16" s="125"/>
      <c r="N16" s="125"/>
      <c r="O16" s="125"/>
    </row>
    <row r="17" spans="1:15" x14ac:dyDescent="0.25">
      <c r="A17" s="36">
        <v>5</v>
      </c>
      <c r="B17" s="156"/>
      <c r="C17" s="157"/>
      <c r="D17" s="147"/>
      <c r="E17" s="38"/>
      <c r="F17" s="161"/>
      <c r="G17" s="124"/>
      <c r="H17" s="125"/>
      <c r="I17" s="125"/>
      <c r="J17" s="125"/>
      <c r="K17" s="125"/>
      <c r="L17" s="125"/>
      <c r="M17" s="125"/>
      <c r="N17" s="125"/>
      <c r="O17" s="125"/>
    </row>
    <row r="18" spans="1:15" x14ac:dyDescent="0.25">
      <c r="A18" s="36">
        <v>6</v>
      </c>
      <c r="B18" s="156"/>
      <c r="C18" s="157"/>
      <c r="D18" s="147"/>
      <c r="E18" s="38"/>
      <c r="F18" s="161"/>
      <c r="G18" s="124"/>
      <c r="H18" s="125"/>
      <c r="I18" s="125"/>
      <c r="J18" s="125"/>
      <c r="K18" s="125"/>
      <c r="L18" s="125"/>
      <c r="M18" s="125"/>
      <c r="N18" s="125"/>
      <c r="O18" s="125"/>
    </row>
    <row r="19" spans="1:15" x14ac:dyDescent="0.25">
      <c r="A19" s="36">
        <v>7</v>
      </c>
      <c r="B19" s="156"/>
      <c r="C19" s="157"/>
      <c r="D19" s="147"/>
      <c r="E19" s="38"/>
      <c r="F19" s="161"/>
      <c r="G19" s="124"/>
      <c r="H19" s="125"/>
      <c r="I19" s="125"/>
      <c r="J19" s="125"/>
      <c r="K19" s="125"/>
      <c r="L19" s="125"/>
      <c r="M19" s="125"/>
      <c r="N19" s="125"/>
      <c r="O19" s="125"/>
    </row>
    <row r="20" spans="1:15" x14ac:dyDescent="0.25">
      <c r="A20" s="36">
        <v>8</v>
      </c>
      <c r="B20" s="156"/>
      <c r="C20" s="157"/>
      <c r="D20" s="147"/>
      <c r="E20" s="38"/>
      <c r="F20" s="161"/>
      <c r="G20" s="124"/>
      <c r="H20" s="125"/>
      <c r="I20" s="125"/>
      <c r="J20" s="125"/>
      <c r="K20" s="125"/>
      <c r="L20" s="125"/>
      <c r="M20" s="125"/>
      <c r="N20" s="125"/>
      <c r="O20" s="125"/>
    </row>
    <row r="21" spans="1:15" x14ac:dyDescent="0.25">
      <c r="A21" s="36">
        <v>9</v>
      </c>
      <c r="B21" s="156"/>
      <c r="C21" s="157"/>
      <c r="D21" s="147"/>
      <c r="E21" s="38"/>
      <c r="F21" s="161"/>
      <c r="G21" s="124"/>
      <c r="H21" s="125"/>
      <c r="I21" s="125"/>
      <c r="J21" s="125"/>
      <c r="K21" s="125"/>
      <c r="L21" s="125"/>
      <c r="M21" s="125"/>
      <c r="N21" s="125"/>
      <c r="O21" s="125"/>
    </row>
    <row r="22" spans="1:15" ht="15.75" thickBot="1" x14ac:dyDescent="0.3">
      <c r="A22" s="36">
        <v>10</v>
      </c>
      <c r="B22" s="162"/>
      <c r="C22" s="163"/>
      <c r="D22" s="164"/>
      <c r="E22" s="41"/>
      <c r="F22" s="165"/>
      <c r="G22" s="124"/>
      <c r="H22" s="125"/>
      <c r="I22" s="125"/>
      <c r="J22" s="125"/>
      <c r="K22" s="125"/>
      <c r="L22" s="125"/>
      <c r="M22" s="125"/>
      <c r="N22" s="125"/>
      <c r="O22" s="125"/>
    </row>
    <row r="23" spans="1:15" ht="15.75" thickTop="1" x14ac:dyDescent="0.25"/>
    <row r="24" spans="1:15" ht="23.25" x14ac:dyDescent="0.35">
      <c r="A24" s="216" t="s">
        <v>113</v>
      </c>
      <c r="B24" s="216"/>
      <c r="C24" s="216"/>
      <c r="D24" s="216"/>
      <c r="E24" s="216"/>
      <c r="F24" s="216"/>
      <c r="G24" s="216"/>
      <c r="H24" s="216"/>
      <c r="I24" s="216"/>
      <c r="J24" s="216"/>
      <c r="K24" s="216"/>
      <c r="L24" s="216"/>
      <c r="M24" s="216"/>
      <c r="N24" s="216"/>
      <c r="O24" s="216"/>
    </row>
    <row r="25" spans="1:15" ht="15" customHeight="1" x14ac:dyDescent="0.35">
      <c r="A25" s="208" t="s">
        <v>131</v>
      </c>
      <c r="B25" s="208"/>
      <c r="C25" s="208"/>
      <c r="D25" s="208"/>
      <c r="E25" s="208"/>
      <c r="F25" s="208"/>
      <c r="G25" s="208"/>
      <c r="H25" s="208"/>
      <c r="I25" s="208"/>
      <c r="J25" s="208"/>
      <c r="K25" s="208"/>
      <c r="L25" s="208"/>
      <c r="M25" s="208"/>
      <c r="N25" s="208"/>
      <c r="O25" s="208"/>
    </row>
  </sheetData>
  <mergeCells count="9">
    <mergeCell ref="A25:O25"/>
    <mergeCell ref="B1:O1"/>
    <mergeCell ref="J4:N4"/>
    <mergeCell ref="K2:N2"/>
    <mergeCell ref="G9:O9"/>
    <mergeCell ref="A24:O24"/>
    <mergeCell ref="J6:L6"/>
    <mergeCell ref="D2:H2"/>
    <mergeCell ref="D4:G4"/>
  </mergeCells>
  <conditionalFormatting sqref="G13:O22">
    <cfRule type="cellIs" dxfId="2" priority="2" operator="equal">
      <formula>"x"</formula>
    </cfRule>
    <cfRule type="expression" dxfId="1" priority="3">
      <formula>AND($B13="",$C13="")</formula>
    </cfRule>
  </conditionalFormatting>
  <conditionalFormatting sqref="F13:F22">
    <cfRule type="cellIs" dxfId="0" priority="1" operator="equal">
      <formula>"O"</formula>
    </cfRule>
  </conditionalFormatting>
  <dataValidations count="3">
    <dataValidation type="list" allowBlank="1" showInputMessage="1" showErrorMessage="1" sqref="F11:F22">
      <formula1>"O,N"</formula1>
    </dataValidation>
    <dataValidation allowBlank="1" showInputMessage="1" showErrorMessage="1" promptTitle="Numéro de licence FFESSM" prompt="Au format A-00-000000" sqref="E11:E12"/>
    <dataValidation type="list" allowBlank="1" showInputMessage="1" showErrorMessage="1" sqref="D11:D22">
      <formula1>"Arbitre,JF1,JF2"</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Description</vt:lpstr>
      <vt:lpstr>Info PSPeurs</vt:lpstr>
      <vt:lpstr>Inscrip Epreuves</vt:lpstr>
      <vt:lpstr>Juges - Arbitres</vt:lpstr>
      <vt:lpstr>CatAge</vt:lpstr>
    </vt:vector>
  </TitlesOfParts>
  <Company>VEOLIA WATER STI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GILOUPPE, Sylvain</dc:creator>
  <cp:lastModifiedBy>GILOUPPE, Sylvain</cp:lastModifiedBy>
  <cp:lastPrinted>2020-02-14T13:14:48Z</cp:lastPrinted>
  <dcterms:created xsi:type="dcterms:W3CDTF">2020-02-14T09:08:31Z</dcterms:created>
  <dcterms:modified xsi:type="dcterms:W3CDTF">2020-02-20T18:08:09Z</dcterms:modified>
</cp:coreProperties>
</file>